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Ri_risk_data_dashboard\Data\sample\"/>
    </mc:Choice>
  </mc:AlternateContent>
  <xr:revisionPtr revIDLastSave="0" documentId="13_ncr:1_{8A094B68-FFE2-4E0A-9D1C-5575873EA79F}" xr6:coauthVersionLast="46" xr6:coauthVersionMax="46" xr10:uidLastSave="{00000000-0000-0000-0000-000000000000}"/>
  <bookViews>
    <workbookView xWindow="-108" yWindow="-108" windowWidth="23256" windowHeight="12576" activeTab="3" xr2:uid="{7BE51B53-B87D-450C-9045-A0288FA1454A}"/>
  </bookViews>
  <sheets>
    <sheet name="WP INFO" sheetId="6" r:id="rId1"/>
    <sheet name="DELIVERABLES" sheetId="4" r:id="rId2"/>
    <sheet name="N SAMPLE" sheetId="1" r:id="rId3"/>
    <sheet name="WP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D3" i="6"/>
  <c r="C3" i="6"/>
  <c r="B5" i="6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22" i="3"/>
  <c r="D38" i="3" l="1"/>
  <c r="D39" i="3"/>
  <c r="B47" i="3"/>
  <c r="D30" i="3"/>
  <c r="D29" i="3"/>
  <c r="D27" i="3"/>
  <c r="D26" i="3"/>
  <c r="B27" i="3"/>
  <c r="B26" i="3"/>
  <c r="C21" i="3"/>
  <c r="C20" i="3"/>
  <c r="D15" i="3"/>
  <c r="D14" i="3"/>
  <c r="B15" i="3"/>
  <c r="B45" i="3" s="1"/>
  <c r="A50" i="3" s="1"/>
  <c r="B14" i="3"/>
  <c r="B46" i="3" s="1"/>
  <c r="B13" i="3"/>
  <c r="D8" i="3"/>
  <c r="B8" i="3"/>
  <c r="C4" i="3"/>
  <c r="B30" i="3"/>
  <c r="B5003" i="1"/>
  <c r="B5006" i="1" s="1"/>
  <c r="B5004" i="1"/>
  <c r="B5007" i="1" s="1"/>
  <c r="B5005" i="1"/>
  <c r="D5005" i="1"/>
  <c r="C5005" i="1"/>
  <c r="C5004" i="1"/>
  <c r="C5007" i="1" s="1"/>
  <c r="D5004" i="1"/>
  <c r="D5007" i="1" s="1"/>
  <c r="C5003" i="1"/>
  <c r="C5006" i="1" s="1"/>
  <c r="D5003" i="1"/>
  <c r="D5006" i="1" s="1"/>
  <c r="E9" i="6"/>
  <c r="C34" i="3" s="1"/>
  <c r="E10" i="6"/>
  <c r="D9" i="6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5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I5" i="4"/>
  <c r="L5" i="4" s="1"/>
  <c r="M5" i="4" s="1"/>
  <c r="I6" i="4"/>
  <c r="L6" i="4" s="1"/>
  <c r="M6" i="4" s="1"/>
  <c r="I7" i="4"/>
  <c r="L7" i="4" s="1"/>
  <c r="M7" i="4" s="1"/>
  <c r="I8" i="4"/>
  <c r="L8" i="4" s="1"/>
  <c r="M8" i="4" s="1"/>
  <c r="I9" i="4"/>
  <c r="L9" i="4" s="1"/>
  <c r="M9" i="4" s="1"/>
  <c r="I10" i="4"/>
  <c r="L10" i="4" s="1"/>
  <c r="M10" i="4" s="1"/>
  <c r="I11" i="4"/>
  <c r="L11" i="4" s="1"/>
  <c r="M11" i="4" s="1"/>
  <c r="I12" i="4"/>
  <c r="L12" i="4" s="1"/>
  <c r="M12" i="4" s="1"/>
  <c r="I13" i="4"/>
  <c r="L13" i="4" s="1"/>
  <c r="M13" i="4" s="1"/>
  <c r="I14" i="4"/>
  <c r="L14" i="4" s="1"/>
  <c r="M14" i="4" s="1"/>
  <c r="I15" i="4"/>
  <c r="L15" i="4" s="1"/>
  <c r="M15" i="4" s="1"/>
  <c r="I16" i="4"/>
  <c r="L16" i="4" s="1"/>
  <c r="M16" i="4" s="1"/>
  <c r="I17" i="4"/>
  <c r="L17" i="4" s="1"/>
  <c r="M17" i="4" s="1"/>
  <c r="I18" i="4"/>
  <c r="L18" i="4" s="1"/>
  <c r="M18" i="4" s="1"/>
  <c r="I19" i="4"/>
  <c r="L19" i="4" s="1"/>
  <c r="M19" i="4" s="1"/>
  <c r="I20" i="4"/>
  <c r="L20" i="4" s="1"/>
  <c r="M20" i="4" s="1"/>
  <c r="I21" i="4"/>
  <c r="L21" i="4" s="1"/>
  <c r="M21" i="4" s="1"/>
  <c r="I22" i="4"/>
  <c r="L22" i="4" s="1"/>
  <c r="M22" i="4" s="1"/>
  <c r="I23" i="4"/>
  <c r="L23" i="4" s="1"/>
  <c r="M23" i="4" s="1"/>
  <c r="I24" i="4"/>
  <c r="L24" i="4" s="1"/>
  <c r="M24" i="4" s="1"/>
  <c r="I25" i="4"/>
  <c r="L25" i="4" s="1"/>
  <c r="M25" i="4" s="1"/>
  <c r="I26" i="4"/>
  <c r="L26" i="4" s="1"/>
  <c r="M26" i="4" s="1"/>
  <c r="I27" i="4"/>
  <c r="L27" i="4" s="1"/>
  <c r="M27" i="4" s="1"/>
  <c r="I28" i="4"/>
  <c r="L28" i="4" s="1"/>
  <c r="M28" i="4" s="1"/>
  <c r="I29" i="4"/>
  <c r="L29" i="4" s="1"/>
  <c r="M29" i="4" s="1"/>
  <c r="I30" i="4"/>
  <c r="L30" i="4" s="1"/>
  <c r="M30" i="4" s="1"/>
  <c r="I31" i="4"/>
  <c r="L31" i="4" s="1"/>
  <c r="M31" i="4" s="1"/>
  <c r="I32" i="4"/>
  <c r="L32" i="4" s="1"/>
  <c r="M32" i="4" s="1"/>
  <c r="I33" i="4"/>
  <c r="L33" i="4" s="1"/>
  <c r="M33" i="4" s="1"/>
  <c r="I34" i="4"/>
  <c r="L34" i="4" s="1"/>
  <c r="M34" i="4" s="1"/>
  <c r="I35" i="4"/>
  <c r="L35" i="4" s="1"/>
  <c r="M35" i="4" s="1"/>
  <c r="I36" i="4"/>
  <c r="L36" i="4" s="1"/>
  <c r="M36" i="4" s="1"/>
  <c r="I37" i="4"/>
  <c r="L37" i="4" s="1"/>
  <c r="M37" i="4" s="1"/>
  <c r="I38" i="4"/>
  <c r="L38" i="4" s="1"/>
  <c r="M38" i="4" s="1"/>
  <c r="I39" i="4"/>
  <c r="L39" i="4" s="1"/>
  <c r="M39" i="4" s="1"/>
  <c r="I40" i="4"/>
  <c r="L40" i="4" s="1"/>
  <c r="M40" i="4" s="1"/>
  <c r="I41" i="4"/>
  <c r="L41" i="4" s="1"/>
  <c r="M41" i="4" s="1"/>
  <c r="I42" i="4"/>
  <c r="L42" i="4" s="1"/>
  <c r="M42" i="4" s="1"/>
  <c r="I43" i="4"/>
  <c r="L43" i="4" s="1"/>
  <c r="M43" i="4" s="1"/>
  <c r="I44" i="4"/>
  <c r="L44" i="4" s="1"/>
  <c r="M44" i="4" s="1"/>
  <c r="I45" i="4"/>
  <c r="L45" i="4" s="1"/>
  <c r="M45" i="4" s="1"/>
  <c r="I46" i="4"/>
  <c r="L46" i="4" s="1"/>
  <c r="M46" i="4" s="1"/>
  <c r="H5" i="4"/>
  <c r="H6" i="4"/>
  <c r="H7" i="4"/>
  <c r="O7" i="4" s="1"/>
  <c r="H8" i="4"/>
  <c r="O8" i="4" s="1"/>
  <c r="H9" i="4"/>
  <c r="H10" i="4"/>
  <c r="K10" i="4" s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O23" i="4" s="1"/>
  <c r="H24" i="4"/>
  <c r="O24" i="4" s="1"/>
  <c r="H25" i="4"/>
  <c r="O25" i="4" s="1"/>
  <c r="H26" i="4"/>
  <c r="K26" i="4" s="1"/>
  <c r="H27" i="4"/>
  <c r="O27" i="4" s="1"/>
  <c r="H28" i="4"/>
  <c r="H29" i="4"/>
  <c r="H30" i="4"/>
  <c r="H31" i="4"/>
  <c r="H32" i="4"/>
  <c r="O32" i="4" s="1"/>
  <c r="H33" i="4"/>
  <c r="H34" i="4"/>
  <c r="H35" i="4"/>
  <c r="H36" i="4"/>
  <c r="H37" i="4"/>
  <c r="H38" i="4"/>
  <c r="H39" i="4"/>
  <c r="H40" i="4"/>
  <c r="O40" i="4" s="1"/>
  <c r="H41" i="4"/>
  <c r="H42" i="4"/>
  <c r="H43" i="4"/>
  <c r="H44" i="4"/>
  <c r="H45" i="4"/>
  <c r="H46" i="4"/>
  <c r="H4" i="4"/>
  <c r="G36" i="4"/>
  <c r="G37" i="4"/>
  <c r="G38" i="4"/>
  <c r="G39" i="4"/>
  <c r="G40" i="4"/>
  <c r="G41" i="4"/>
  <c r="G42" i="4"/>
  <c r="G43" i="4"/>
  <c r="G44" i="4"/>
  <c r="G45" i="4"/>
  <c r="G46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5" i="4"/>
  <c r="G6" i="4"/>
  <c r="G7" i="4"/>
  <c r="G8" i="4"/>
  <c r="G9" i="4"/>
  <c r="G10" i="4"/>
  <c r="G11" i="4"/>
  <c r="G12" i="4"/>
  <c r="G13" i="4"/>
  <c r="C4" i="4"/>
  <c r="N4" i="4" s="1"/>
  <c r="D4" i="4"/>
  <c r="E11" i="6"/>
  <c r="D11" i="6"/>
  <c r="D10" i="6"/>
  <c r="D2" i="6"/>
  <c r="E123" i="3" l="1"/>
  <c r="E130" i="3"/>
  <c r="E138" i="3"/>
  <c r="C134" i="3"/>
  <c r="D134" i="3" s="1"/>
  <c r="K42" i="4"/>
  <c r="K18" i="4"/>
  <c r="O46" i="4"/>
  <c r="O6" i="4"/>
  <c r="G4" i="4"/>
  <c r="K34" i="4"/>
  <c r="J4" i="4"/>
  <c r="C136" i="3"/>
  <c r="D136" i="3" s="1"/>
  <c r="E137" i="3"/>
  <c r="C135" i="3"/>
  <c r="D135" i="3" s="1"/>
  <c r="E136" i="3"/>
  <c r="C128" i="3"/>
  <c r="D128" i="3" s="1"/>
  <c r="E129" i="3"/>
  <c r="C127" i="3"/>
  <c r="D127" i="3" s="1"/>
  <c r="E128" i="3"/>
  <c r="C126" i="3"/>
  <c r="D126" i="3" s="1"/>
  <c r="C122" i="3"/>
  <c r="D122" i="3" s="1"/>
  <c r="C133" i="3"/>
  <c r="D133" i="3" s="1"/>
  <c r="C125" i="3"/>
  <c r="D125" i="3" s="1"/>
  <c r="E135" i="3"/>
  <c r="E127" i="3"/>
  <c r="D36" i="3"/>
  <c r="C140" i="3"/>
  <c r="D140" i="3" s="1"/>
  <c r="C132" i="3"/>
  <c r="D132" i="3" s="1"/>
  <c r="C124" i="3"/>
  <c r="D124" i="3" s="1"/>
  <c r="E134" i="3"/>
  <c r="E126" i="3"/>
  <c r="C139" i="3"/>
  <c r="D139" i="3" s="1"/>
  <c r="C131" i="3"/>
  <c r="D131" i="3" s="1"/>
  <c r="C123" i="3"/>
  <c r="D123" i="3" s="1"/>
  <c r="E122" i="3"/>
  <c r="E133" i="3"/>
  <c r="E125" i="3"/>
  <c r="A51" i="3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C138" i="3"/>
  <c r="D138" i="3" s="1"/>
  <c r="C130" i="3"/>
  <c r="D130" i="3" s="1"/>
  <c r="E140" i="3"/>
  <c r="E132" i="3"/>
  <c r="E124" i="3"/>
  <c r="C137" i="3"/>
  <c r="D137" i="3" s="1"/>
  <c r="C129" i="3"/>
  <c r="D129" i="3" s="1"/>
  <c r="E139" i="3"/>
  <c r="E131" i="3"/>
  <c r="B9" i="3"/>
  <c r="D16" i="3"/>
  <c r="B16" i="3"/>
  <c r="K41" i="4"/>
  <c r="K33" i="4"/>
  <c r="K17" i="4"/>
  <c r="K9" i="4"/>
  <c r="K16" i="4"/>
  <c r="K39" i="4"/>
  <c r="K31" i="4"/>
  <c r="K15" i="4"/>
  <c r="K38" i="4"/>
  <c r="K30" i="4"/>
  <c r="K22" i="4"/>
  <c r="K14" i="4"/>
  <c r="O16" i="4"/>
  <c r="K45" i="4"/>
  <c r="K37" i="4"/>
  <c r="K29" i="4"/>
  <c r="K21" i="4"/>
  <c r="K13" i="4"/>
  <c r="K5" i="4"/>
  <c r="K44" i="4"/>
  <c r="K36" i="4"/>
  <c r="K28" i="4"/>
  <c r="K20" i="4"/>
  <c r="K12" i="4"/>
  <c r="O38" i="4"/>
  <c r="O45" i="4"/>
  <c r="O21" i="4"/>
  <c r="K43" i="4"/>
  <c r="K35" i="4"/>
  <c r="K19" i="4"/>
  <c r="K11" i="4"/>
  <c r="K27" i="4"/>
  <c r="O39" i="4"/>
  <c r="O22" i="4"/>
  <c r="O29" i="4"/>
  <c r="K25" i="4"/>
  <c r="O37" i="4"/>
  <c r="O14" i="4"/>
  <c r="O44" i="4"/>
  <c r="O36" i="4"/>
  <c r="O28" i="4"/>
  <c r="O20" i="4"/>
  <c r="O12" i="4"/>
  <c r="K40" i="4"/>
  <c r="K32" i="4"/>
  <c r="K24" i="4"/>
  <c r="K8" i="4"/>
  <c r="O13" i="4"/>
  <c r="O43" i="4"/>
  <c r="O35" i="4"/>
  <c r="O19" i="4"/>
  <c r="O11" i="4"/>
  <c r="O5" i="4"/>
  <c r="K23" i="4"/>
  <c r="K7" i="4"/>
  <c r="O30" i="4"/>
  <c r="O42" i="4"/>
  <c r="O34" i="4"/>
  <c r="O26" i="4"/>
  <c r="O18" i="4"/>
  <c r="O10" i="4"/>
  <c r="K46" i="4"/>
  <c r="K6" i="4"/>
  <c r="O41" i="4"/>
  <c r="O33" i="4"/>
  <c r="O17" i="4"/>
  <c r="O9" i="4"/>
  <c r="O31" i="4"/>
  <c r="O15" i="4"/>
  <c r="I4" i="4"/>
  <c r="L4" i="4" s="1"/>
  <c r="M4" i="4" s="1"/>
  <c r="O4" i="4" s="1"/>
  <c r="B50" i="3" l="1" a="1"/>
  <c r="K4" i="4"/>
  <c r="Y4" i="4"/>
  <c r="B57" i="3" l="1"/>
  <c r="C57" i="3" s="1"/>
  <c r="B59" i="3"/>
  <c r="C59" i="3" s="1"/>
  <c r="B62" i="3"/>
  <c r="C62" i="3" s="1"/>
  <c r="B51" i="3"/>
  <c r="C51" i="3" s="1"/>
  <c r="B76" i="3"/>
  <c r="C76" i="3" s="1"/>
  <c r="B87" i="3"/>
  <c r="C87" i="3" s="1"/>
  <c r="B84" i="3"/>
  <c r="C84" i="3" s="1"/>
  <c r="B81" i="3"/>
  <c r="C81" i="3" s="1"/>
  <c r="B54" i="3"/>
  <c r="C54" i="3" s="1"/>
  <c r="B79" i="3"/>
  <c r="C79" i="3" s="1"/>
  <c r="B90" i="3"/>
  <c r="C90" i="3" s="1"/>
  <c r="B88" i="3"/>
  <c r="C88" i="3" s="1"/>
  <c r="B63" i="3"/>
  <c r="C63" i="3" s="1"/>
  <c r="B77" i="3"/>
  <c r="C77" i="3" s="1"/>
  <c r="B52" i="3"/>
  <c r="C52" i="3" s="1"/>
  <c r="B74" i="3"/>
  <c r="C74" i="3" s="1"/>
  <c r="B80" i="3"/>
  <c r="C80" i="3" s="1"/>
  <c r="B55" i="3"/>
  <c r="C55" i="3" s="1"/>
  <c r="B69" i="3"/>
  <c r="C69" i="3" s="1"/>
  <c r="B83" i="3"/>
  <c r="C83" i="3" s="1"/>
  <c r="B66" i="3"/>
  <c r="C66" i="3" s="1"/>
  <c r="B60" i="3"/>
  <c r="C60" i="3" s="1"/>
  <c r="B72" i="3"/>
  <c r="C72" i="3" s="1"/>
  <c r="B86" i="3"/>
  <c r="C86" i="3" s="1"/>
  <c r="B61" i="3"/>
  <c r="C61" i="3" s="1"/>
  <c r="B75" i="3"/>
  <c r="C75" i="3" s="1"/>
  <c r="B58" i="3"/>
  <c r="C58" i="3" s="1"/>
  <c r="B71" i="3"/>
  <c r="C71" i="3" s="1"/>
  <c r="B82" i="3"/>
  <c r="C82" i="3" s="1"/>
  <c r="B64" i="3"/>
  <c r="C64" i="3" s="1"/>
  <c r="B78" i="3"/>
  <c r="C78" i="3" s="1"/>
  <c r="B53" i="3"/>
  <c r="C53" i="3" s="1"/>
  <c r="B67" i="3"/>
  <c r="C67" i="3" s="1"/>
  <c r="B50" i="3"/>
  <c r="B56" i="3"/>
  <c r="C56" i="3" s="1"/>
  <c r="B70" i="3"/>
  <c r="C70" i="3" s="1"/>
  <c r="B68" i="3"/>
  <c r="C68" i="3" s="1"/>
  <c r="B89" i="3"/>
  <c r="C89" i="3" s="1"/>
  <c r="B73" i="3"/>
  <c r="C73" i="3" s="1"/>
  <c r="B85" i="3"/>
  <c r="C85" i="3" s="1"/>
  <c r="B65" i="3"/>
  <c r="C65" i="3" s="1"/>
  <c r="D53" i="3" l="1"/>
  <c r="D61" i="3"/>
  <c r="D69" i="3"/>
  <c r="D77" i="3"/>
  <c r="D85" i="3"/>
  <c r="D52" i="3"/>
  <c r="D60" i="3"/>
  <c r="D68" i="3"/>
  <c r="D76" i="3"/>
  <c r="D84" i="3"/>
  <c r="C50" i="3"/>
  <c r="D90" i="3"/>
  <c r="D64" i="3"/>
  <c r="D82" i="3"/>
  <c r="D56" i="3"/>
  <c r="D87" i="3"/>
  <c r="D50" i="3"/>
  <c r="D74" i="3"/>
  <c r="D83" i="3"/>
  <c r="D66" i="3"/>
  <c r="D89" i="3"/>
  <c r="D71" i="3"/>
  <c r="D86" i="3"/>
  <c r="D75" i="3"/>
  <c r="D58" i="3"/>
  <c r="D81" i="3"/>
  <c r="D63" i="3"/>
  <c r="D78" i="3"/>
  <c r="D67" i="3"/>
  <c r="D73" i="3"/>
  <c r="D88" i="3"/>
  <c r="D55" i="3"/>
  <c r="D70" i="3"/>
  <c r="D59" i="3"/>
  <c r="D65" i="3"/>
  <c r="D80" i="3"/>
  <c r="D62" i="3"/>
  <c r="D54" i="3"/>
  <c r="D51" i="3"/>
  <c r="D57" i="3"/>
  <c r="D72" i="3"/>
  <c r="D79" i="3"/>
  <c r="C2" i="6"/>
  <c r="B6" i="6"/>
</calcChain>
</file>

<file path=xl/sharedStrings.xml><?xml version="1.0" encoding="utf-8"?>
<sst xmlns="http://schemas.openxmlformats.org/spreadsheetml/2006/main" count="135" uniqueCount="124">
  <si>
    <t>SUMMARY STATISTICS</t>
  </si>
  <si>
    <t>Sample Size (n) :</t>
  </si>
  <si>
    <t>CENTRAL TENDENCIES</t>
  </si>
  <si>
    <t>Mean</t>
  </si>
  <si>
    <t>Median</t>
  </si>
  <si>
    <t>StErr</t>
  </si>
  <si>
    <t>SPREAD</t>
  </si>
  <si>
    <t>StDev:</t>
  </si>
  <si>
    <t>Max:</t>
  </si>
  <si>
    <t>Q(.75):</t>
  </si>
  <si>
    <t>Min:</t>
  </si>
  <si>
    <t>Q(.25):</t>
  </si>
  <si>
    <t>Range:</t>
  </si>
  <si>
    <t>IQ Range:</t>
  </si>
  <si>
    <t>SHAPE</t>
  </si>
  <si>
    <t>Skewness</t>
  </si>
  <si>
    <t>Kurtosis</t>
  </si>
  <si>
    <t>QUARTILES, PERCENTILES, INTERVAL</t>
  </si>
  <si>
    <t>90% Interval</t>
  </si>
  <si>
    <t>95% Interval</t>
  </si>
  <si>
    <t>Q(.05):</t>
  </si>
  <si>
    <t>Q(.025):</t>
  </si>
  <si>
    <t>Q(.95):</t>
  </si>
  <si>
    <t>Q(.975):</t>
  </si>
  <si>
    <t>Alpha (a):</t>
  </si>
  <si>
    <t>Q(a/2):</t>
  </si>
  <si>
    <t>% Interval:</t>
  </si>
  <si>
    <t>Q(1-a/2):</t>
  </si>
  <si>
    <t>PROBABILITIES</t>
  </si>
  <si>
    <t>REMAINING DURATION</t>
  </si>
  <si>
    <t>MONTHS</t>
  </si>
  <si>
    <t xml:space="preserve">PROBABILITY OF COMPLETING PER SCHEDULE : </t>
  </si>
  <si>
    <t>ESTIMATED EARLY COMPLETION DATE :</t>
  </si>
  <si>
    <t>ESTIMATED LATEST COMPLETION DATE :</t>
  </si>
  <si>
    <t>HISTOGRAM PLOT</t>
  </si>
  <si>
    <t>N:</t>
  </si>
  <si>
    <t>Bins</t>
  </si>
  <si>
    <t>Count</t>
  </si>
  <si>
    <t>Scaled</t>
  </si>
  <si>
    <t>Cum</t>
  </si>
  <si>
    <t>CONFIDENCE LEVEL</t>
  </si>
  <si>
    <t>Q</t>
  </si>
  <si>
    <t>Confidence level</t>
  </si>
  <si>
    <t>Variance</t>
  </si>
  <si>
    <t>Contingencies</t>
  </si>
  <si>
    <t>SECTION 2</t>
  </si>
  <si>
    <t>MEAN</t>
  </si>
  <si>
    <t>SD</t>
  </si>
  <si>
    <t>CUT OFF DATE</t>
  </si>
  <si>
    <t>BASELINE START DATE</t>
  </si>
  <si>
    <t>BASELINE FINISH DATE</t>
  </si>
  <si>
    <t>PROJECT DURATION</t>
  </si>
  <si>
    <t>DURATION</t>
  </si>
  <si>
    <t>ACTIVITY</t>
  </si>
  <si>
    <t>BL START</t>
  </si>
  <si>
    <t>BL FINISH</t>
  </si>
  <si>
    <t>PLANNED START</t>
  </si>
  <si>
    <t>ACTUAL FINISH</t>
  </si>
  <si>
    <t>STATUS</t>
  </si>
  <si>
    <t>PLANNED DURATION</t>
  </si>
  <si>
    <t>ELAPSED DURATION</t>
  </si>
  <si>
    <t>ACTIVITY HEALTH CHECK</t>
  </si>
  <si>
    <t>PHYSICAL PROGRESS</t>
  </si>
  <si>
    <t>BASELINE</t>
  </si>
  <si>
    <t>ACTUAL</t>
  </si>
  <si>
    <t>PLANNED</t>
  </si>
  <si>
    <t>VARIANCE</t>
  </si>
  <si>
    <t>MIN</t>
  </si>
  <si>
    <t>BASE</t>
  </si>
  <si>
    <t>MAX</t>
  </si>
  <si>
    <t>SECTION START DATE</t>
  </si>
  <si>
    <t>SECTION COMPLETION DATE</t>
  </si>
  <si>
    <t>WORK PACKAGE: _______________</t>
  </si>
  <si>
    <t>SECTION NAME</t>
  </si>
  <si>
    <t>SECTION 1</t>
  </si>
  <si>
    <t>Demolition &amp; Site Clearance-Section 1--</t>
  </si>
  <si>
    <t>Demolition &amp; Site Clearance-Section 1-Zone B-</t>
  </si>
  <si>
    <t>Demolition &amp; Site Clearance-Section 1-Zone C1-</t>
  </si>
  <si>
    <t>Demolition &amp; Site Clearance-Section 1-Zone C2-</t>
  </si>
  <si>
    <t>Demolition &amp; Site Clearance-Section 1-Zone D-</t>
  </si>
  <si>
    <t>Earthwork-Section 1--</t>
  </si>
  <si>
    <t>Earthwork-Section 1-Stripping-</t>
  </si>
  <si>
    <t>Earthwork-Section 1-Stripping-Zone C1</t>
  </si>
  <si>
    <t>Earthwork-Section 1-Stripping-Zone C2</t>
  </si>
  <si>
    <t>Earthwork-Section 1-Cut-</t>
  </si>
  <si>
    <t>Earthwork-Section 1-Cut-Zone C1</t>
  </si>
  <si>
    <t>Earthwork-Section 1-Cut-Zone C2</t>
  </si>
  <si>
    <t>Earthwork-Section 1-Fill-</t>
  </si>
  <si>
    <t>Earthwork-Section 1-Fill-Zone C1</t>
  </si>
  <si>
    <t>Earthwork-Section 1-Fill-Zone C2</t>
  </si>
  <si>
    <t>Geotechnical Works-Section 1--</t>
  </si>
  <si>
    <t>Geotechnical Works-Section 1-Ground Treatment-</t>
  </si>
  <si>
    <t>Geotechnical Works-Section 1-Ground Treatment-Excavate &amp; Replace</t>
  </si>
  <si>
    <t>Ground Treatment-Section 1-Excavate &amp; Replace-Zone C1</t>
  </si>
  <si>
    <t>Ground Treatment-Section 1-Excavate &amp; Replace-Zone C2</t>
  </si>
  <si>
    <t>Geotechnical Works-Section 1-Site Investigation-</t>
  </si>
  <si>
    <t>Geotechnical Works-Section 1-Site Investigation-Zone C2</t>
  </si>
  <si>
    <t>Drainage Works-Section 1--</t>
  </si>
  <si>
    <t>Drainage Works-Section 1-Surface Drain-</t>
  </si>
  <si>
    <t>Drainage Works-Section 1-Surface Drain-Zone C1</t>
  </si>
  <si>
    <t>Drainage Works-Section 1-Surface Drain-Zone C2</t>
  </si>
  <si>
    <t>Drainage Works-Section 1-Pipe &amp; Box Culvert-</t>
  </si>
  <si>
    <t>Drainage Works-Section 1-Pipe &amp; Box Culvert-Zone C1</t>
  </si>
  <si>
    <t>Drainage Works-Section 1-Pipe &amp; Box Culvert-Zone C2</t>
  </si>
  <si>
    <t>Relocation of Existing Utilities and Services-Section 1--</t>
  </si>
  <si>
    <t>Relocation of Existing Utilities and Services-Section 1-Utilities Relocation-</t>
  </si>
  <si>
    <t>Relocation of Existing Utilities and Services-Section 1-Stage 1-</t>
  </si>
  <si>
    <t>Relocation of Existing Utilities and Services-Section 1-Stage 2-</t>
  </si>
  <si>
    <t>Demolition &amp; Site Clearance-Section 2--</t>
  </si>
  <si>
    <t>Demolition &amp; Site Clearance-Section 2-Zone C1-</t>
  </si>
  <si>
    <t>Demolition &amp; Site Clearance-Section 2-Zone C2-</t>
  </si>
  <si>
    <t>Relocation of Existing Utilities and Services-Section 2--</t>
  </si>
  <si>
    <t>Relocation of Existing Utilities and Services-Section 2-Utilities Relocation-</t>
  </si>
  <si>
    <t>Relocation of Existing Utilities and Services-Section 2-Stage 1-</t>
  </si>
  <si>
    <t>Relocation of Existing Utilities and Services-Section 2-Stage 2-</t>
  </si>
  <si>
    <t>N</t>
  </si>
  <si>
    <t>WP</t>
  </si>
  <si>
    <t>SAMPLE SIZE (n)</t>
  </si>
  <si>
    <t>MIN (SPREAD)</t>
  </si>
  <si>
    <t>MAX (SPREAD)</t>
  </si>
  <si>
    <t>MIN (HISTOGRAM PLOT)</t>
  </si>
  <si>
    <t>MAX (HISTOGRAM PLOT))</t>
  </si>
  <si>
    <t>TIMELY COMPLETION PROBABILITY:</t>
  </si>
  <si>
    <t>OVERALL PROJECT SCHEDULE IMPACT UNCERTAINTY: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</si>
</sst>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000000"/>
    <numFmt numFmtId="167" formatCode="0.0000%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9">
    <xf numFmtId="0" fontId="0" fillId="0" borderId="0" xfId="0"/>
    <xf numFmtId="2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2" fontId="0" fillId="0" borderId="0" xfId="0" applyNumberFormat="1"/>
    <xf numFmtId="2" fontId="0" fillId="4" borderId="4" xfId="0" applyNumberFormat="1" applyFill="1" applyBorder="1" applyAlignment="1">
      <alignment horizontal="left"/>
    </xf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 applyAlignment="1">
      <alignment horizontal="left"/>
    </xf>
    <xf numFmtId="2" fontId="0" fillId="4" borderId="0" xfId="0" applyNumberFormat="1" applyFill="1" applyAlignment="1">
      <alignment horizontal="right"/>
    </xf>
    <xf numFmtId="2" fontId="0" fillId="4" borderId="0" xfId="0" applyNumberFormat="1" applyFill="1"/>
    <xf numFmtId="2" fontId="0" fillId="4" borderId="8" xfId="0" applyNumberFormat="1" applyFill="1" applyBorder="1"/>
    <xf numFmtId="2" fontId="6" fillId="0" borderId="0" xfId="0" applyNumberFormat="1" applyFont="1"/>
    <xf numFmtId="2" fontId="0" fillId="0" borderId="0" xfId="0" applyNumberFormat="1" applyAlignment="1">
      <alignment wrapText="1"/>
    </xf>
    <xf numFmtId="2" fontId="0" fillId="4" borderId="7" xfId="0" applyNumberFormat="1" applyFill="1" applyBorder="1"/>
    <xf numFmtId="2" fontId="0" fillId="4" borderId="7" xfId="0" applyNumberForma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4" borderId="8" xfId="0" applyFill="1" applyBorder="1"/>
    <xf numFmtId="164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0" xfId="0" applyFill="1" applyAlignment="1">
      <alignment horizontal="right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7" xfId="0" applyFill="1" applyBorder="1"/>
    <xf numFmtId="0" fontId="0" fillId="4" borderId="0" xfId="0" applyFill="1"/>
    <xf numFmtId="10" fontId="0" fillId="0" borderId="0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4" borderId="9" xfId="0" applyNumberFormat="1" applyFill="1" applyBorder="1"/>
    <xf numFmtId="2" fontId="0" fillId="4" borderId="10" xfId="0" applyNumberFormat="1" applyFill="1" applyBorder="1"/>
    <xf numFmtId="2" fontId="0" fillId="4" borderId="11" xfId="0" applyNumberFormat="1" applyFill="1" applyBorder="1"/>
    <xf numFmtId="2" fontId="0" fillId="4" borderId="4" xfId="0" applyNumberFormat="1" applyFill="1" applyBorder="1"/>
    <xf numFmtId="0" fontId="0" fillId="4" borderId="7" xfId="0" applyFill="1" applyBorder="1" applyAlignment="1">
      <alignment horizontal="center"/>
    </xf>
    <xf numFmtId="166" fontId="0" fillId="4" borderId="0" xfId="0" applyNumberFormat="1" applyFill="1"/>
    <xf numFmtId="10" fontId="0" fillId="4" borderId="0" xfId="1" applyNumberFormat="1" applyFont="1" applyFill="1" applyBorder="1"/>
    <xf numFmtId="0" fontId="5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2" fontId="5" fillId="4" borderId="13" xfId="0" applyNumberFormat="1" applyFont="1" applyFill="1" applyBorder="1" applyAlignment="1">
      <alignment horizontal="center"/>
    </xf>
    <xf numFmtId="2" fontId="8" fillId="4" borderId="7" xfId="0" applyNumberFormat="1" applyFont="1" applyFill="1" applyBorder="1"/>
    <xf numFmtId="2" fontId="9" fillId="4" borderId="0" xfId="0" applyNumberFormat="1" applyFont="1" applyFill="1" applyAlignment="1">
      <alignment horizontal="center"/>
    </xf>
    <xf numFmtId="167" fontId="9" fillId="4" borderId="0" xfId="1" applyNumberFormat="1" applyFont="1" applyFill="1" applyBorder="1" applyAlignment="1">
      <alignment horizontal="center"/>
    </xf>
    <xf numFmtId="2" fontId="10" fillId="4" borderId="8" xfId="0" applyNumberFormat="1" applyFont="1" applyFill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5" fillId="0" borderId="0" xfId="0" applyFont="1"/>
    <xf numFmtId="0" fontId="13" fillId="0" borderId="0" xfId="0" applyFont="1"/>
    <xf numFmtId="0" fontId="0" fillId="6" borderId="0" xfId="0" applyFill="1"/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0" borderId="0" xfId="0" applyFont="1"/>
    <xf numFmtId="14" fontId="9" fillId="0" borderId="0" xfId="0" applyNumberFormat="1" applyFont="1"/>
    <xf numFmtId="2" fontId="14" fillId="0" borderId="0" xfId="0" applyNumberFormat="1" applyFont="1"/>
    <xf numFmtId="0" fontId="14" fillId="0" borderId="0" xfId="0" applyFont="1"/>
    <xf numFmtId="0" fontId="12" fillId="0" borderId="0" xfId="0" applyFont="1"/>
    <xf numFmtId="168" fontId="9" fillId="8" borderId="0" xfId="0" applyNumberFormat="1" applyFont="1" applyFill="1"/>
    <xf numFmtId="168" fontId="7" fillId="8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3" fillId="0" borderId="0" xfId="0" applyNumberFormat="1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2" fontId="5" fillId="6" borderId="0" xfId="0" applyNumberFormat="1" applyFont="1" applyFill="1"/>
    <xf numFmtId="2" fontId="5" fillId="0" borderId="0" xfId="0" applyNumberFormat="1" applyFont="1" applyAlignment="1">
      <alignment horizontal="center"/>
    </xf>
    <xf numFmtId="10" fontId="5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0" fontId="8" fillId="0" borderId="0" xfId="1" applyNumberFormat="1" applyFont="1" applyFill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1" fillId="0" borderId="0" xfId="0" applyFont="1"/>
    <xf numFmtId="14" fontId="5" fillId="0" borderId="0" xfId="0" applyNumberFormat="1" applyFont="1"/>
    <xf numFmtId="10" fontId="1" fillId="0" borderId="0" xfId="1" applyNumberFormat="1" applyFont="1" applyFill="1"/>
    <xf numFmtId="10" fontId="0" fillId="0" borderId="0" xfId="1" applyNumberFormat="1" applyFont="1" applyFill="1"/>
    <xf numFmtId="0" fontId="5" fillId="0" borderId="0" xfId="0" applyFont="1" applyAlignment="1">
      <alignment horizontal="left" indent="1"/>
    </xf>
    <xf numFmtId="14" fontId="13" fillId="0" borderId="0" xfId="0" applyNumberFormat="1" applyFont="1"/>
    <xf numFmtId="10" fontId="5" fillId="0" borderId="0" xfId="1" applyNumberFormat="1" applyFont="1" applyFill="1"/>
    <xf numFmtId="0" fontId="0" fillId="0" borderId="0" xfId="0" applyAlignment="1">
      <alignment horizontal="left" indent="2"/>
    </xf>
    <xf numFmtId="14" fontId="0" fillId="0" borderId="0" xfId="0" applyNumberFormat="1"/>
    <xf numFmtId="14" fontId="8" fillId="0" borderId="0" xfId="0" applyNumberFormat="1" applyFont="1"/>
    <xf numFmtId="0" fontId="5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5" fillId="0" borderId="0" xfId="0" applyFont="1" applyAlignment="1">
      <alignment horizontal="left" indent="3"/>
    </xf>
    <xf numFmtId="0" fontId="0" fillId="0" borderId="0" xfId="0" applyAlignment="1">
      <alignment horizontal="left" indent="4"/>
    </xf>
    <xf numFmtId="0" fontId="5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14" fontId="9" fillId="0" borderId="0" xfId="0" applyNumberFormat="1" applyFont="1" applyAlignment="1">
      <alignment horizontal="right" vertical="center"/>
    </xf>
    <xf numFmtId="168" fontId="9" fillId="8" borderId="0" xfId="0" applyNumberFormat="1" applyFont="1" applyFill="1" applyAlignment="1">
      <alignment horizontal="right" vertical="center"/>
    </xf>
    <xf numFmtId="168" fontId="7" fillId="8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14" fontId="2" fillId="2" borderId="0" xfId="2" applyNumberFormat="1" applyAlignment="1">
      <alignment horizontal="center" vertical="center"/>
    </xf>
    <xf numFmtId="2" fontId="8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2" fontId="0" fillId="0" borderId="0" xfId="0" applyNumberFormat="1" applyAlignment="1"/>
    <xf numFmtId="2" fontId="15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21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2AF63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50"/>
        </patternFill>
      </fill>
    </dxf>
    <dxf>
      <fill>
        <patternFill>
          <bgColor theme="8" tint="-0.49998474074526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2AF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SPJ- OVERALL DURATION ANALYSIS HISTOGRAM</a:t>
            </a:r>
          </a:p>
        </c:rich>
      </c:tx>
      <c:layout>
        <c:manualLayout>
          <c:xMode val="edge"/>
          <c:yMode val="edge"/>
          <c:x val="0.17699527244921215"/>
          <c:y val="1.513579068655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WP!$B$49</c:f>
              <c:strCache>
                <c:ptCount val="1"/>
                <c:pt idx="0">
                  <c:v>Count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WP!$A$50:$A$90</c:f>
              <c:numCache>
                <c:formatCode>0.00</c:formatCode>
                <c:ptCount val="41"/>
                <c:pt idx="0">
                  <c:v>32.87926332306921</c:v>
                </c:pt>
                <c:pt idx="1">
                  <c:v>33.410019330349293</c:v>
                </c:pt>
                <c:pt idx="2">
                  <c:v>33.940775337629375</c:v>
                </c:pt>
                <c:pt idx="3">
                  <c:v>34.471531344909458</c:v>
                </c:pt>
                <c:pt idx="4">
                  <c:v>35.002287352189541</c:v>
                </c:pt>
                <c:pt idx="5">
                  <c:v>35.533043359469623</c:v>
                </c:pt>
                <c:pt idx="6">
                  <c:v>36.063799366749706</c:v>
                </c:pt>
                <c:pt idx="7">
                  <c:v>36.594555374029788</c:v>
                </c:pt>
                <c:pt idx="8">
                  <c:v>37.125311381309871</c:v>
                </c:pt>
                <c:pt idx="9">
                  <c:v>37.656067388589953</c:v>
                </c:pt>
                <c:pt idx="10">
                  <c:v>38.186823395870036</c:v>
                </c:pt>
                <c:pt idx="11">
                  <c:v>38.717579403150118</c:v>
                </c:pt>
                <c:pt idx="12">
                  <c:v>39.248335410430201</c:v>
                </c:pt>
                <c:pt idx="13">
                  <c:v>39.779091417710283</c:v>
                </c:pt>
                <c:pt idx="14">
                  <c:v>40.309847424990366</c:v>
                </c:pt>
                <c:pt idx="15">
                  <c:v>40.840603432270449</c:v>
                </c:pt>
                <c:pt idx="16">
                  <c:v>41.371359439550531</c:v>
                </c:pt>
                <c:pt idx="17">
                  <c:v>41.902115446830614</c:v>
                </c:pt>
                <c:pt idx="18">
                  <c:v>42.432871454110696</c:v>
                </c:pt>
                <c:pt idx="19">
                  <c:v>42.963627461390779</c:v>
                </c:pt>
                <c:pt idx="20">
                  <c:v>43.494383468670861</c:v>
                </c:pt>
                <c:pt idx="21">
                  <c:v>44.025139475950944</c:v>
                </c:pt>
                <c:pt idx="22">
                  <c:v>44.555895483231026</c:v>
                </c:pt>
                <c:pt idx="23">
                  <c:v>45.086651490511109</c:v>
                </c:pt>
                <c:pt idx="24">
                  <c:v>45.617407497791191</c:v>
                </c:pt>
                <c:pt idx="25">
                  <c:v>46.148163505071274</c:v>
                </c:pt>
                <c:pt idx="26">
                  <c:v>46.678919512351357</c:v>
                </c:pt>
                <c:pt idx="27">
                  <c:v>47.209675519631439</c:v>
                </c:pt>
                <c:pt idx="28">
                  <c:v>47.740431526911522</c:v>
                </c:pt>
                <c:pt idx="29">
                  <c:v>48.271187534191604</c:v>
                </c:pt>
                <c:pt idx="30">
                  <c:v>48.801943541471687</c:v>
                </c:pt>
                <c:pt idx="31">
                  <c:v>49.332699548751769</c:v>
                </c:pt>
                <c:pt idx="32">
                  <c:v>49.863455556031852</c:v>
                </c:pt>
                <c:pt idx="33">
                  <c:v>50.394211563311934</c:v>
                </c:pt>
                <c:pt idx="34">
                  <c:v>50.924967570592017</c:v>
                </c:pt>
                <c:pt idx="35">
                  <c:v>51.455723577872099</c:v>
                </c:pt>
                <c:pt idx="36">
                  <c:v>51.986479585152182</c:v>
                </c:pt>
                <c:pt idx="37">
                  <c:v>52.517235592432264</c:v>
                </c:pt>
                <c:pt idx="38">
                  <c:v>53.047991599712347</c:v>
                </c:pt>
                <c:pt idx="39">
                  <c:v>53.57874760699243</c:v>
                </c:pt>
                <c:pt idx="40">
                  <c:v>54.109503614272512</c:v>
                </c:pt>
              </c:numCache>
            </c:numRef>
          </c:cat>
          <c:val>
            <c:numRef>
              <c:f>WP!$B$50:$B$90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24</c:v>
                </c:pt>
                <c:pt idx="14">
                  <c:v>76</c:v>
                </c:pt>
                <c:pt idx="15">
                  <c:v>132</c:v>
                </c:pt>
                <c:pt idx="16">
                  <c:v>268</c:v>
                </c:pt>
                <c:pt idx="17">
                  <c:v>378</c:v>
                </c:pt>
                <c:pt idx="18">
                  <c:v>534</c:v>
                </c:pt>
                <c:pt idx="19">
                  <c:v>639</c:v>
                </c:pt>
                <c:pt idx="20">
                  <c:v>669</c:v>
                </c:pt>
                <c:pt idx="21">
                  <c:v>682</c:v>
                </c:pt>
                <c:pt idx="22">
                  <c:v>537</c:v>
                </c:pt>
                <c:pt idx="23">
                  <c:v>457</c:v>
                </c:pt>
                <c:pt idx="24">
                  <c:v>252</c:v>
                </c:pt>
                <c:pt idx="25">
                  <c:v>164</c:v>
                </c:pt>
                <c:pt idx="26">
                  <c:v>113</c:v>
                </c:pt>
                <c:pt idx="27">
                  <c:v>41</c:v>
                </c:pt>
                <c:pt idx="28">
                  <c:v>10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1-4600-A993-C1388701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87821120"/>
        <c:axId val="619036640"/>
      </c:barChart>
      <c:lineChart>
        <c:grouping val="standard"/>
        <c:varyColors val="0"/>
        <c:ser>
          <c:idx val="1"/>
          <c:order val="1"/>
          <c:tx>
            <c:strRef>
              <c:f>WP!$D$49</c:f>
              <c:strCache>
                <c:ptCount val="1"/>
                <c:pt idx="0">
                  <c:v>Cum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'[1]SECTIONAL CONTINGENCY ANALYSIS'!$D$50:$D$90</c:f>
              <c:numCache>
                <c:formatCode>General</c:formatCode>
                <c:ptCount val="41"/>
                <c:pt idx="0">
                  <c:v>32.87926332306921</c:v>
                </c:pt>
                <c:pt idx="1">
                  <c:v>33.410019330349293</c:v>
                </c:pt>
                <c:pt idx="2">
                  <c:v>33.940775337629375</c:v>
                </c:pt>
                <c:pt idx="3">
                  <c:v>34.471531344909458</c:v>
                </c:pt>
                <c:pt idx="4">
                  <c:v>35.002287352189541</c:v>
                </c:pt>
                <c:pt idx="5">
                  <c:v>35.533043359469623</c:v>
                </c:pt>
                <c:pt idx="6">
                  <c:v>36.063799366749706</c:v>
                </c:pt>
                <c:pt idx="7">
                  <c:v>36.594555374029788</c:v>
                </c:pt>
                <c:pt idx="8">
                  <c:v>37.125311381309871</c:v>
                </c:pt>
                <c:pt idx="9">
                  <c:v>37.656067388589953</c:v>
                </c:pt>
                <c:pt idx="10">
                  <c:v>38.186823395870036</c:v>
                </c:pt>
                <c:pt idx="11">
                  <c:v>38.717579403150118</c:v>
                </c:pt>
                <c:pt idx="12">
                  <c:v>39.248335410430201</c:v>
                </c:pt>
                <c:pt idx="13">
                  <c:v>39.779091417710283</c:v>
                </c:pt>
                <c:pt idx="14">
                  <c:v>40.309847424990366</c:v>
                </c:pt>
                <c:pt idx="15">
                  <c:v>40.840603432270449</c:v>
                </c:pt>
                <c:pt idx="16">
                  <c:v>41.371359439550531</c:v>
                </c:pt>
                <c:pt idx="17">
                  <c:v>41.902115446830614</c:v>
                </c:pt>
                <c:pt idx="18">
                  <c:v>42.432871454110696</c:v>
                </c:pt>
                <c:pt idx="19">
                  <c:v>42.963627461390779</c:v>
                </c:pt>
                <c:pt idx="20">
                  <c:v>43.494383468670861</c:v>
                </c:pt>
                <c:pt idx="21">
                  <c:v>44.025139475950944</c:v>
                </c:pt>
                <c:pt idx="22">
                  <c:v>44.555895483231026</c:v>
                </c:pt>
                <c:pt idx="23">
                  <c:v>45.086651490511109</c:v>
                </c:pt>
                <c:pt idx="24">
                  <c:v>45.617407497791191</c:v>
                </c:pt>
                <c:pt idx="25">
                  <c:v>46.148163505071274</c:v>
                </c:pt>
                <c:pt idx="26">
                  <c:v>46.678919512351357</c:v>
                </c:pt>
                <c:pt idx="27">
                  <c:v>47.209675519631439</c:v>
                </c:pt>
                <c:pt idx="28">
                  <c:v>47.740431526911522</c:v>
                </c:pt>
                <c:pt idx="29">
                  <c:v>48.271187534191604</c:v>
                </c:pt>
                <c:pt idx="30">
                  <c:v>48.801943541471687</c:v>
                </c:pt>
                <c:pt idx="31">
                  <c:v>49.332699548751769</c:v>
                </c:pt>
                <c:pt idx="32">
                  <c:v>49.863455556031852</c:v>
                </c:pt>
                <c:pt idx="33">
                  <c:v>50.394211563311934</c:v>
                </c:pt>
                <c:pt idx="34">
                  <c:v>50.924967570592017</c:v>
                </c:pt>
                <c:pt idx="35">
                  <c:v>51.455723577872099</c:v>
                </c:pt>
                <c:pt idx="36">
                  <c:v>51.986479585152182</c:v>
                </c:pt>
                <c:pt idx="37">
                  <c:v>52.517235592432264</c:v>
                </c:pt>
                <c:pt idx="38">
                  <c:v>53.047991599712347</c:v>
                </c:pt>
                <c:pt idx="39">
                  <c:v>53.57874760699243</c:v>
                </c:pt>
                <c:pt idx="40">
                  <c:v>54.109503614272512</c:v>
                </c:pt>
              </c:numCache>
            </c:numRef>
          </c:cat>
          <c:val>
            <c:numRef>
              <c:f>WP!$D$50:$D$90</c:f>
              <c:numCache>
                <c:formatCode>0.00%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5.9999999999999995E-4</c:v>
                </c:pt>
                <c:pt idx="11">
                  <c:v>2.5999999999999999E-3</c:v>
                </c:pt>
                <c:pt idx="12">
                  <c:v>3.5999999999999999E-3</c:v>
                </c:pt>
                <c:pt idx="13">
                  <c:v>8.3999999999999995E-3</c:v>
                </c:pt>
                <c:pt idx="14">
                  <c:v>2.3599999999999999E-2</c:v>
                </c:pt>
                <c:pt idx="15">
                  <c:v>0.05</c:v>
                </c:pt>
                <c:pt idx="16">
                  <c:v>0.1036</c:v>
                </c:pt>
                <c:pt idx="17">
                  <c:v>0.1792</c:v>
                </c:pt>
                <c:pt idx="18">
                  <c:v>0.28599999999999998</c:v>
                </c:pt>
                <c:pt idx="19">
                  <c:v>0.4138</c:v>
                </c:pt>
                <c:pt idx="20">
                  <c:v>0.54759999999999998</c:v>
                </c:pt>
                <c:pt idx="21">
                  <c:v>0.68400000000000005</c:v>
                </c:pt>
                <c:pt idx="22">
                  <c:v>0.79139999999999999</c:v>
                </c:pt>
                <c:pt idx="23">
                  <c:v>0.88280000000000003</c:v>
                </c:pt>
                <c:pt idx="24">
                  <c:v>0.93320000000000003</c:v>
                </c:pt>
                <c:pt idx="25">
                  <c:v>0.96599999999999997</c:v>
                </c:pt>
                <c:pt idx="26">
                  <c:v>0.98860000000000003</c:v>
                </c:pt>
                <c:pt idx="27">
                  <c:v>0.99680000000000002</c:v>
                </c:pt>
                <c:pt idx="28">
                  <c:v>0.99880000000000002</c:v>
                </c:pt>
                <c:pt idx="29">
                  <c:v>0.99960000000000004</c:v>
                </c:pt>
                <c:pt idx="30">
                  <c:v>0.99980000000000002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1-4600-A993-C1388701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96656"/>
        <c:axId val="556727552"/>
      </c:lineChart>
      <c:catAx>
        <c:axId val="5878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036640"/>
        <c:crosses val="autoZero"/>
        <c:auto val="1"/>
        <c:lblAlgn val="ctr"/>
        <c:lblOffset val="100"/>
        <c:noMultiLvlLbl val="0"/>
      </c:catAx>
      <c:valAx>
        <c:axId val="6190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21120"/>
        <c:crosses val="autoZero"/>
        <c:crossBetween val="between"/>
      </c:valAx>
      <c:valAx>
        <c:axId val="556727552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396656"/>
        <c:crosses val="max"/>
        <c:crossBetween val="between"/>
        <c:majorUnit val="5.000000000000001E-2"/>
      </c:valAx>
      <c:catAx>
        <c:axId val="54739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672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SSM</a:t>
            </a:r>
            <a:r>
              <a:rPr lang="en-US" baseline="0"/>
              <a:t> </a:t>
            </a:r>
            <a:r>
              <a:rPr lang="en-US"/>
              <a:t>Overall Duration - Confidence Level</a:t>
            </a:r>
          </a:p>
        </c:rich>
      </c:tx>
      <c:layout>
        <c:manualLayout>
          <c:xMode val="edge"/>
          <c:yMode val="edge"/>
          <c:x val="0.2507558390644207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WP!$B$121</c:f>
              <c:strCache>
                <c:ptCount val="1"/>
                <c:pt idx="0">
                  <c:v>Confidence level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WP!$A$122:$A$140</c:f>
              <c:numCache>
                <c:formatCode>0.00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</c:numCache>
            </c:numRef>
          </c:xVal>
          <c:yVal>
            <c:numRef>
              <c:f>WP!$B$122:$B$140</c:f>
              <c:numCache>
                <c:formatCode>0.00</c:formatCode>
                <c:ptCount val="19"/>
                <c:pt idx="0">
                  <c:v>40.843680426731275</c:v>
                </c:pt>
                <c:pt idx="1">
                  <c:v>41.345581921573746</c:v>
                </c:pt>
                <c:pt idx="2">
                  <c:v>41.716501552463541</c:v>
                </c:pt>
                <c:pt idx="3">
                  <c:v>42.007088022224487</c:v>
                </c:pt>
                <c:pt idx="4">
                  <c:v>42.25386638653405</c:v>
                </c:pt>
                <c:pt idx="5">
                  <c:v>42.499891826675423</c:v>
                </c:pt>
                <c:pt idx="6">
                  <c:v>42.70996821948038</c:v>
                </c:pt>
                <c:pt idx="7">
                  <c:v>42.910852441406185</c:v>
                </c:pt>
                <c:pt idx="8">
                  <c:v>43.090857585515359</c:v>
                </c:pt>
                <c:pt idx="9">
                  <c:v>43.291351273625736</c:v>
                </c:pt>
                <c:pt idx="10">
                  <c:v>43.50375917317848</c:v>
                </c:pt>
                <c:pt idx="11">
                  <c:v>43.696388539716615</c:v>
                </c:pt>
                <c:pt idx="12">
                  <c:v>43.893225659803214</c:v>
                </c:pt>
                <c:pt idx="13">
                  <c:v>44.094498357279875</c:v>
                </c:pt>
                <c:pt idx="14">
                  <c:v>44.335606526778541</c:v>
                </c:pt>
                <c:pt idx="15">
                  <c:v>44.597011581561297</c:v>
                </c:pt>
                <c:pt idx="16">
                  <c:v>44.883541436628427</c:v>
                </c:pt>
                <c:pt idx="17">
                  <c:v>45.243731247897749</c:v>
                </c:pt>
                <c:pt idx="18">
                  <c:v>45.855953273524108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C9-4E91-896B-E591B537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429296"/>
        <c:axId val="616430544"/>
      </c:scatterChart>
      <c:valAx>
        <c:axId val="61642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430544"/>
        <c:crosses val="autoZero"/>
        <c:crossBetween val="midCat"/>
      </c:valAx>
      <c:valAx>
        <c:axId val="6164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42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SSM </a:t>
            </a:r>
            <a:r>
              <a:rPr lang="en-US"/>
              <a:t>Overall Duration - Contingency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WP!$A$122:$A$140</c:f>
              <c:numCache>
                <c:formatCode>0.00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</c:numCache>
            </c:numRef>
          </c:cat>
          <c:val>
            <c:numRef>
              <c:f>WP!$B$122:$B$140</c:f>
              <c:numCache>
                <c:formatCode>0.00</c:formatCode>
                <c:ptCount val="19"/>
                <c:pt idx="0">
                  <c:v>40.843680426731275</c:v>
                </c:pt>
                <c:pt idx="1">
                  <c:v>41.345581921573746</c:v>
                </c:pt>
                <c:pt idx="2">
                  <c:v>41.716501552463541</c:v>
                </c:pt>
                <c:pt idx="3">
                  <c:v>42.007088022224487</c:v>
                </c:pt>
                <c:pt idx="4">
                  <c:v>42.25386638653405</c:v>
                </c:pt>
                <c:pt idx="5">
                  <c:v>42.499891826675423</c:v>
                </c:pt>
                <c:pt idx="6">
                  <c:v>42.70996821948038</c:v>
                </c:pt>
                <c:pt idx="7">
                  <c:v>42.910852441406185</c:v>
                </c:pt>
                <c:pt idx="8">
                  <c:v>43.090857585515359</c:v>
                </c:pt>
                <c:pt idx="9">
                  <c:v>43.291351273625736</c:v>
                </c:pt>
                <c:pt idx="10">
                  <c:v>43.50375917317848</c:v>
                </c:pt>
                <c:pt idx="11">
                  <c:v>43.696388539716615</c:v>
                </c:pt>
                <c:pt idx="12">
                  <c:v>43.893225659803214</c:v>
                </c:pt>
                <c:pt idx="13">
                  <c:v>44.094498357279875</c:v>
                </c:pt>
                <c:pt idx="14">
                  <c:v>44.335606526778541</c:v>
                </c:pt>
                <c:pt idx="15">
                  <c:v>44.597011581561297</c:v>
                </c:pt>
                <c:pt idx="16">
                  <c:v>44.883541436628427</c:v>
                </c:pt>
                <c:pt idx="17">
                  <c:v>45.243731247897749</c:v>
                </c:pt>
                <c:pt idx="18">
                  <c:v>45.855953273524108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6-4F8B-BCA7-48AE198A1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8861968"/>
        <c:axId val="588861552"/>
      </c:barChart>
      <c:lineChart>
        <c:grouping val="standard"/>
        <c:varyColors val="0"/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'[1]SECTIONAL CONTINGENCY ANALYSIS'!$D$122:$D$140</c:f>
              <c:numCache>
                <c:formatCode>General</c:formatCode>
                <c:ptCount val="1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</c:numCache>
            </c:numRef>
          </c:cat>
          <c:val>
            <c:numRef>
              <c:f>WP!$E$122:$E$140</c:f>
              <c:numCache>
                <c:formatCode>0.00</c:formatCode>
                <c:ptCount val="19"/>
                <c:pt idx="0">
                  <c:v>43.265753424657532</c:v>
                </c:pt>
                <c:pt idx="1">
                  <c:v>43.265753424657532</c:v>
                </c:pt>
                <c:pt idx="2">
                  <c:v>43.265753424657532</c:v>
                </c:pt>
                <c:pt idx="3">
                  <c:v>43.265753424657532</c:v>
                </c:pt>
                <c:pt idx="4">
                  <c:v>43.265753424657532</c:v>
                </c:pt>
                <c:pt idx="5">
                  <c:v>43.265753424657532</c:v>
                </c:pt>
                <c:pt idx="6">
                  <c:v>43.265753424657532</c:v>
                </c:pt>
                <c:pt idx="7">
                  <c:v>43.265753424657532</c:v>
                </c:pt>
                <c:pt idx="8">
                  <c:v>43.265753424657532</c:v>
                </c:pt>
                <c:pt idx="9">
                  <c:v>43.265753424657532</c:v>
                </c:pt>
                <c:pt idx="10">
                  <c:v>43.265753424657532</c:v>
                </c:pt>
                <c:pt idx="11">
                  <c:v>43.265753424657532</c:v>
                </c:pt>
                <c:pt idx="12">
                  <c:v>43.265753424657532</c:v>
                </c:pt>
                <c:pt idx="13">
                  <c:v>43.265753424657532</c:v>
                </c:pt>
                <c:pt idx="14">
                  <c:v>43.265753424657532</c:v>
                </c:pt>
                <c:pt idx="15">
                  <c:v>43.265753424657532</c:v>
                </c:pt>
                <c:pt idx="16">
                  <c:v>43.265753424657532</c:v>
                </c:pt>
                <c:pt idx="17">
                  <c:v>43.265753424657532</c:v>
                </c:pt>
                <c:pt idx="18">
                  <c:v>43.265753424657532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6-4F8B-BCA7-48AE198A1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61968"/>
        <c:axId val="588861552"/>
      </c:lineChart>
      <c:catAx>
        <c:axId val="5888619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61552"/>
        <c:crosses val="autoZero"/>
        <c:auto val="1"/>
        <c:lblAlgn val="ctr"/>
        <c:lblOffset val="100"/>
        <c:noMultiLvlLbl val="0"/>
      </c:catAx>
      <c:valAx>
        <c:axId val="58886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6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10886</xdr:rowOff>
    </xdr:from>
    <xdr:to>
      <xdr:col>5</xdr:col>
      <xdr:colOff>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1EEEE9-24E4-49C7-B81E-B32EC3937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142</xdr:row>
      <xdr:rowOff>22860</xdr:rowOff>
    </xdr:from>
    <xdr:to>
      <xdr:col>4</xdr:col>
      <xdr:colOff>1059180</xdr:colOff>
      <xdr:row>157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3A7598-22B4-4C4C-9593-C3433000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157</xdr:row>
      <xdr:rowOff>175260</xdr:rowOff>
    </xdr:from>
    <xdr:to>
      <xdr:col>5</xdr:col>
      <xdr:colOff>15240</xdr:colOff>
      <xdr:row>176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106B82-6DEC-4938-87FF-6B83CFA8D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excel%20asyra\LBU%20Risk%20Monthly%20Repor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PORT"/>
      <sheetName val="WPC RISK REGISTER"/>
      <sheetName val="RISK SIM"/>
      <sheetName val="RISK CHARTS"/>
      <sheetName val="DELIVERABLES"/>
      <sheetName val="DELIV SIM"/>
      <sheetName val="S-CURVES"/>
      <sheetName val="SCURVES"/>
      <sheetName val="CHART"/>
      <sheetName val="ACTIVITY CONTINGENCY ANALYSIS"/>
      <sheetName val="SECTIONAL CONTINGENCY ANALYSIS"/>
      <sheetName val="RA CHARTS"/>
      <sheetName val="BSK - HISTOGRAM"/>
      <sheetName val="DELIV SIM (2)"/>
      <sheetName val="RD"/>
      <sheetName val="WPC"/>
      <sheetName val="WPC TOP15"/>
      <sheetName val="S CURVE S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9">
          <cell r="E49" t="str">
            <v>Count</v>
          </cell>
        </row>
        <row r="50">
          <cell r="D50">
            <v>32.87926332306921</v>
          </cell>
        </row>
        <row r="51">
          <cell r="D51">
            <v>33.410019330349293</v>
          </cell>
        </row>
        <row r="52">
          <cell r="D52">
            <v>33.940775337629375</v>
          </cell>
        </row>
        <row r="53">
          <cell r="D53">
            <v>34.471531344909458</v>
          </cell>
        </row>
        <row r="54">
          <cell r="D54">
            <v>35.002287352189541</v>
          </cell>
        </row>
        <row r="55">
          <cell r="D55">
            <v>35.533043359469623</v>
          </cell>
        </row>
        <row r="56">
          <cell r="D56">
            <v>36.063799366749706</v>
          </cell>
        </row>
        <row r="57">
          <cell r="D57">
            <v>36.594555374029788</v>
          </cell>
        </row>
        <row r="58">
          <cell r="D58">
            <v>37.125311381309871</v>
          </cell>
        </row>
        <row r="59">
          <cell r="D59">
            <v>37.656067388589953</v>
          </cell>
        </row>
        <row r="60">
          <cell r="D60">
            <v>38.186823395870036</v>
          </cell>
        </row>
        <row r="61">
          <cell r="D61">
            <v>38.717579403150118</v>
          </cell>
        </row>
        <row r="62">
          <cell r="D62">
            <v>39.248335410430201</v>
          </cell>
        </row>
        <row r="63">
          <cell r="D63">
            <v>39.779091417710283</v>
          </cell>
        </row>
        <row r="64">
          <cell r="D64">
            <v>40.309847424990366</v>
          </cell>
        </row>
        <row r="65">
          <cell r="D65">
            <v>40.840603432270449</v>
          </cell>
        </row>
        <row r="66">
          <cell r="D66">
            <v>41.371359439550531</v>
          </cell>
        </row>
        <row r="67">
          <cell r="D67">
            <v>41.902115446830614</v>
          </cell>
        </row>
        <row r="68">
          <cell r="D68">
            <v>42.432871454110696</v>
          </cell>
        </row>
        <row r="69">
          <cell r="D69">
            <v>42.963627461390779</v>
          </cell>
        </row>
        <row r="70">
          <cell r="D70">
            <v>43.494383468670861</v>
          </cell>
        </row>
        <row r="71">
          <cell r="D71">
            <v>44.025139475950944</v>
          </cell>
        </row>
        <row r="72">
          <cell r="D72">
            <v>44.555895483231026</v>
          </cell>
        </row>
        <row r="73">
          <cell r="D73">
            <v>45.086651490511109</v>
          </cell>
        </row>
        <row r="74">
          <cell r="D74">
            <v>45.617407497791191</v>
          </cell>
        </row>
        <row r="75">
          <cell r="D75">
            <v>46.148163505071274</v>
          </cell>
        </row>
        <row r="76">
          <cell r="D76">
            <v>46.678919512351357</v>
          </cell>
        </row>
        <row r="77">
          <cell r="D77">
            <v>47.209675519631439</v>
          </cell>
        </row>
        <row r="78">
          <cell r="D78">
            <v>47.740431526911522</v>
          </cell>
        </row>
        <row r="79">
          <cell r="D79">
            <v>48.271187534191604</v>
          </cell>
        </row>
        <row r="80">
          <cell r="D80">
            <v>48.801943541471687</v>
          </cell>
        </row>
        <row r="81">
          <cell r="D81">
            <v>49.332699548751769</v>
          </cell>
        </row>
        <row r="82">
          <cell r="D82">
            <v>49.863455556031852</v>
          </cell>
        </row>
        <row r="83">
          <cell r="D83">
            <v>50.394211563311934</v>
          </cell>
        </row>
        <row r="84">
          <cell r="D84">
            <v>50.924967570592017</v>
          </cell>
        </row>
        <row r="85">
          <cell r="D85">
            <v>51.455723577872099</v>
          </cell>
        </row>
        <row r="86">
          <cell r="D86">
            <v>51.986479585152182</v>
          </cell>
        </row>
        <row r="87">
          <cell r="D87">
            <v>52.517235592432264</v>
          </cell>
        </row>
        <row r="88">
          <cell r="D88">
            <v>53.047991599712347</v>
          </cell>
        </row>
        <row r="89">
          <cell r="D89">
            <v>53.57874760699243</v>
          </cell>
        </row>
        <row r="90">
          <cell r="D90">
            <v>54.109503614272512</v>
          </cell>
        </row>
        <row r="122">
          <cell r="D122">
            <v>0.05</v>
          </cell>
        </row>
        <row r="123">
          <cell r="D123">
            <v>0.1</v>
          </cell>
        </row>
        <row r="124">
          <cell r="D124">
            <v>0.15</v>
          </cell>
        </row>
        <row r="125">
          <cell r="D125">
            <v>0.2</v>
          </cell>
        </row>
        <row r="126">
          <cell r="D126">
            <v>0.25</v>
          </cell>
        </row>
        <row r="127">
          <cell r="D127">
            <v>0.3</v>
          </cell>
        </row>
        <row r="128">
          <cell r="D128">
            <v>0.35</v>
          </cell>
        </row>
        <row r="129">
          <cell r="D129">
            <v>0.4</v>
          </cell>
        </row>
        <row r="130">
          <cell r="D130">
            <v>0.45</v>
          </cell>
        </row>
        <row r="131">
          <cell r="D131">
            <v>0.5</v>
          </cell>
        </row>
        <row r="132">
          <cell r="D132">
            <v>0.55000000000000004</v>
          </cell>
        </row>
        <row r="133">
          <cell r="D133">
            <v>0.6</v>
          </cell>
        </row>
        <row r="134">
          <cell r="D134">
            <v>0.65</v>
          </cell>
        </row>
        <row r="135">
          <cell r="D135">
            <v>0.7</v>
          </cell>
        </row>
        <row r="136">
          <cell r="D136">
            <v>0.75</v>
          </cell>
        </row>
        <row r="137">
          <cell r="D137">
            <v>0.8</v>
          </cell>
        </row>
        <row r="138">
          <cell r="D138">
            <v>0.85</v>
          </cell>
        </row>
        <row r="139">
          <cell r="D139">
            <v>0.9</v>
          </cell>
        </row>
        <row r="140">
          <cell r="D140">
            <v>0.95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0F10-9817-4525-98CF-B9E0A280CB99}">
  <dimension ref="A2:E11"/>
  <sheetViews>
    <sheetView workbookViewId="0">
      <selection activeCell="D3" sqref="D3"/>
    </sheetView>
  </sheetViews>
  <sheetFormatPr defaultRowHeight="14.4" x14ac:dyDescent="0.3"/>
  <cols>
    <col min="1" max="1" width="19.88671875" style="96" bestFit="1" customWidth="1"/>
    <col min="2" max="2" width="23.6640625" style="95" bestFit="1" customWidth="1"/>
    <col min="3" max="3" width="23.6640625" bestFit="1" customWidth="1"/>
    <col min="4" max="4" width="12" bestFit="1" customWidth="1"/>
    <col min="5" max="5" width="19.88671875" bestFit="1" customWidth="1"/>
  </cols>
  <sheetData>
    <row r="2" spans="1:5" x14ac:dyDescent="0.3">
      <c r="A2" s="90" t="s">
        <v>48</v>
      </c>
      <c r="B2" s="92">
        <v>42819</v>
      </c>
      <c r="C2" s="52">
        <f ca="1">($C$2-B3)/365*12</f>
        <v>7.7589041095890412</v>
      </c>
      <c r="D2" s="53">
        <f>(B4-B2)/365*12</f>
        <v>43.265753424657532</v>
      </c>
    </row>
    <row r="3" spans="1:5" x14ac:dyDescent="0.3">
      <c r="A3" s="90" t="s">
        <v>49</v>
      </c>
      <c r="B3" s="92">
        <v>42583</v>
      </c>
      <c r="C3" s="54">
        <f>B4-B3</f>
        <v>1552</v>
      </c>
      <c r="D3" s="44">
        <f>C3/365</f>
        <v>4.2520547945205482</v>
      </c>
      <c r="E3">
        <f>D3*12</f>
        <v>51.024657534246579</v>
      </c>
    </row>
    <row r="4" spans="1:5" x14ac:dyDescent="0.3">
      <c r="A4" s="90" t="s">
        <v>50</v>
      </c>
      <c r="B4" s="92">
        <v>44135</v>
      </c>
      <c r="C4" s="44"/>
      <c r="D4" s="44"/>
    </row>
    <row r="5" spans="1:5" x14ac:dyDescent="0.3">
      <c r="A5" s="90" t="s">
        <v>51</v>
      </c>
      <c r="B5" s="93">
        <f>(B4-B3)/365*12</f>
        <v>51.024657534246579</v>
      </c>
    </row>
    <row r="6" spans="1:5" x14ac:dyDescent="0.3">
      <c r="A6" s="91" t="s">
        <v>29</v>
      </c>
      <c r="B6" s="94">
        <f ca="1">(B4-$C$2)/365*12</f>
        <v>43.265753424657532</v>
      </c>
    </row>
    <row r="8" spans="1:5" x14ac:dyDescent="0.3">
      <c r="A8" s="90" t="s">
        <v>73</v>
      </c>
      <c r="B8" s="90" t="s">
        <v>70</v>
      </c>
      <c r="C8" s="90" t="s">
        <v>71</v>
      </c>
      <c r="D8" s="90" t="s">
        <v>52</v>
      </c>
      <c r="E8" s="91" t="s">
        <v>29</v>
      </c>
    </row>
    <row r="9" spans="1:5" x14ac:dyDescent="0.3">
      <c r="A9" s="44" t="s">
        <v>116</v>
      </c>
      <c r="B9" s="92">
        <v>42583</v>
      </c>
      <c r="C9" s="92">
        <v>44135</v>
      </c>
      <c r="D9" s="55">
        <f>(C9-B9)/365*12</f>
        <v>51.024657534246579</v>
      </c>
      <c r="E9" s="56">
        <f>(C9-B2)/365*12</f>
        <v>43.265753424657532</v>
      </c>
    </row>
    <row r="10" spans="1:5" x14ac:dyDescent="0.3">
      <c r="A10" s="44" t="s">
        <v>74</v>
      </c>
      <c r="B10" s="51">
        <v>42583</v>
      </c>
      <c r="C10" s="51">
        <v>43861</v>
      </c>
      <c r="D10" s="55">
        <f>(C10-B10)/365*12</f>
        <v>42.016438356164386</v>
      </c>
      <c r="E10" s="56">
        <f>(C10-B2)/365*12</f>
        <v>34.257534246575347</v>
      </c>
    </row>
    <row r="11" spans="1:5" x14ac:dyDescent="0.3">
      <c r="A11" s="44" t="s">
        <v>45</v>
      </c>
      <c r="B11" s="51">
        <v>42675</v>
      </c>
      <c r="C11" s="51">
        <v>44135</v>
      </c>
      <c r="D11" s="55">
        <f>(C11-B11)/365*12</f>
        <v>48</v>
      </c>
      <c r="E11" s="56">
        <f>(C11-B2)/365*12</f>
        <v>43.265753424657532</v>
      </c>
    </row>
  </sheetData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6343-6678-4B24-A34F-56E5DCF71EDE}">
  <dimension ref="A1:Z46"/>
  <sheetViews>
    <sheetView topLeftCell="N1" zoomScale="90" zoomScaleNormal="90" workbookViewId="0">
      <selection activeCell="AA3" sqref="AA3:AA4"/>
    </sheetView>
  </sheetViews>
  <sheetFormatPr defaultRowHeight="14.4" x14ac:dyDescent="0.3"/>
  <cols>
    <col min="1" max="1" width="3.6640625" customWidth="1"/>
    <col min="2" max="2" width="74.44140625" bestFit="1" customWidth="1"/>
    <col min="3" max="3" width="14.6640625" customWidth="1"/>
    <col min="4" max="4" width="19.109375" bestFit="1" customWidth="1"/>
    <col min="5" max="5" width="13.88671875" bestFit="1" customWidth="1"/>
    <col min="6" max="6" width="14.6640625" customWidth="1"/>
    <col min="7" max="7" width="14.6640625" style="45" customWidth="1"/>
    <col min="8" max="8" width="15.33203125" style="46" customWidth="1"/>
    <col min="9" max="9" width="14.6640625" style="47" customWidth="1"/>
    <col min="10" max="10" width="17" style="47" bestFit="1" customWidth="1"/>
    <col min="11" max="11" width="14.6640625" style="5" customWidth="1"/>
    <col min="12" max="12" width="14.6640625" style="48" customWidth="1"/>
    <col min="13" max="14" width="14.6640625" style="49" customWidth="1"/>
    <col min="15" max="15" width="20.44140625" style="50" bestFit="1" customWidth="1"/>
    <col min="16" max="16" width="3.6640625" customWidth="1"/>
    <col min="17" max="18" width="14.6640625" style="72" customWidth="1"/>
    <col min="19" max="19" width="14.6640625" style="24" customWidth="1"/>
    <col min="20" max="20" width="3.6640625" customWidth="1"/>
    <col min="21" max="23" width="14.6640625" style="5" customWidth="1"/>
    <col min="24" max="25" width="14.6640625" customWidth="1"/>
    <col min="26" max="26" width="3.109375" style="43" customWidth="1"/>
    <col min="27" max="27" width="28.5546875" bestFit="1" customWidth="1"/>
  </cols>
  <sheetData>
    <row r="1" spans="1:26" s="57" customFormat="1" ht="25.2" customHeight="1" x14ac:dyDescent="0.3">
      <c r="B1" s="108" t="s">
        <v>53</v>
      </c>
      <c r="C1" s="108" t="s">
        <v>54</v>
      </c>
      <c r="D1" s="108" t="s">
        <v>55</v>
      </c>
      <c r="E1" s="105" t="s">
        <v>56</v>
      </c>
      <c r="F1" s="105" t="s">
        <v>57</v>
      </c>
      <c r="G1" s="106" t="s">
        <v>58</v>
      </c>
      <c r="H1" s="106"/>
      <c r="I1" s="105" t="s">
        <v>59</v>
      </c>
      <c r="J1" s="105" t="s">
        <v>60</v>
      </c>
      <c r="K1" s="107" t="s">
        <v>29</v>
      </c>
      <c r="L1" s="102"/>
      <c r="M1" s="61"/>
      <c r="N1" s="61"/>
      <c r="O1" s="104" t="s">
        <v>61</v>
      </c>
      <c r="P1" s="58"/>
      <c r="Q1" s="105" t="s">
        <v>62</v>
      </c>
      <c r="R1" s="105"/>
      <c r="S1" s="105"/>
      <c r="T1" s="58"/>
      <c r="U1" s="105"/>
      <c r="V1" s="105"/>
      <c r="W1" s="105"/>
      <c r="X1" s="105"/>
      <c r="Y1" s="105"/>
      <c r="Z1" s="59"/>
    </row>
    <row r="2" spans="1:26" s="57" customFormat="1" ht="25.2" customHeight="1" x14ac:dyDescent="0.3">
      <c r="B2" s="105"/>
      <c r="C2" s="105"/>
      <c r="D2" s="105"/>
      <c r="E2" s="105"/>
      <c r="F2" s="105"/>
      <c r="G2" s="60" t="s">
        <v>63</v>
      </c>
      <c r="H2" s="61" t="s">
        <v>64</v>
      </c>
      <c r="I2" s="105"/>
      <c r="J2" s="105"/>
      <c r="K2" s="107"/>
      <c r="L2" s="102"/>
      <c r="M2" s="61"/>
      <c r="N2" s="61"/>
      <c r="O2" s="104"/>
      <c r="P2" s="58"/>
      <c r="Q2" s="60" t="s">
        <v>65</v>
      </c>
      <c r="R2" s="60" t="s">
        <v>64</v>
      </c>
      <c r="S2" s="60" t="s">
        <v>66</v>
      </c>
      <c r="T2" s="58"/>
      <c r="U2" s="101" t="s">
        <v>67</v>
      </c>
      <c r="V2" s="101" t="s">
        <v>68</v>
      </c>
      <c r="W2" s="101" t="s">
        <v>69</v>
      </c>
      <c r="X2" s="60" t="s">
        <v>46</v>
      </c>
      <c r="Y2" s="60" t="s">
        <v>47</v>
      </c>
      <c r="Z2" s="59"/>
    </row>
    <row r="3" spans="1:26" x14ac:dyDescent="0.3">
      <c r="Q3" s="24"/>
      <c r="R3" s="24"/>
    </row>
    <row r="4" spans="1:26" s="45" customFormat="1" ht="18" customHeight="1" x14ac:dyDescent="0.3">
      <c r="B4" s="62" t="s">
        <v>72</v>
      </c>
      <c r="C4" s="63">
        <f>'WP INFO'!B3</f>
        <v>42583</v>
      </c>
      <c r="D4" s="63">
        <f>'WP INFO'!B4</f>
        <v>44135</v>
      </c>
      <c r="E4" s="64">
        <v>42583</v>
      </c>
      <c r="F4" s="65"/>
      <c r="G4" s="97" t="str">
        <f>IF(AND(C4&gt;0,F4="",C4&lt;'WP INFO'!$B$2),"Started",IF(F4&gt;0,"Started",IF(C4&gt;0,"Not Started")))</f>
        <v>Started</v>
      </c>
      <c r="H4" s="66" t="str">
        <f>IF(AND(E4&gt;0,F4="",E4&lt;'WP INFO'!$B$2),"In Progress",IF(AND(E4&gt;0,F4&lt;0,E4&lt;'WP INFO'!$B$2),"Delayed",IF(F4&gt;0,"Completed",IF(E4&gt;0,"Not Started"))))</f>
        <v>In Progress</v>
      </c>
      <c r="I4" s="67">
        <f>(D4-C4)/365*12</f>
        <v>51.024657534246579</v>
      </c>
      <c r="J4" s="67">
        <f>('WP INFO'!$B$2-C4)/365*12</f>
        <v>7.7589041095890412</v>
      </c>
      <c r="K4" s="68">
        <f>ABS(IF(H4="Completed","0",IF(G4="Not Started",I4,IF(G4="Started",I4-J4))))</f>
        <v>43.265753424657539</v>
      </c>
      <c r="L4" s="69">
        <f>100%/I4</f>
        <v>1.9598367697594501E-2</v>
      </c>
      <c r="M4" s="69">
        <f>-2*L4</f>
        <v>-3.9196735395189003E-2</v>
      </c>
      <c r="N4" s="69" t="str">
        <f>IF(E4=C4,"1.1",IF(E4&gt;C4,"1.15",IF(E4&lt;C4,"1.0")))</f>
        <v>1.1</v>
      </c>
      <c r="O4" s="70" t="str">
        <f>IF(H4="Completed","Completed",IF(H4="Not Started","Not Started",IF(AND(H4="In Progress",S4=0%),"On Schedule",IF(AND(H4="In Progress",S4&gt;0%),"Ahead",IF(AND(H4="In Progress",S4&lt;0%,S4&gt;M4),"Behind Schedule",IF(AND(H4="In Progress",S4&lt;M4),"Delayed"))))))</f>
        <v>Behind Schedule</v>
      </c>
      <c r="P4" s="65"/>
      <c r="Q4" s="71">
        <v>2.63E-2</v>
      </c>
      <c r="R4" s="71">
        <v>2.53E-2</v>
      </c>
      <c r="S4" s="72">
        <f>R4-Q4</f>
        <v>-1.0000000000000009E-3</v>
      </c>
      <c r="T4" s="73"/>
      <c r="U4" s="98">
        <v>38.939178082191788</v>
      </c>
      <c r="V4" s="98">
        <v>43.265753424657539</v>
      </c>
      <c r="W4" s="98">
        <v>48.042882590286432</v>
      </c>
      <c r="X4" s="74">
        <f>(U4+(4*V4)+W4)/6</f>
        <v>43.340845728518055</v>
      </c>
      <c r="Y4" s="74">
        <f t="shared" ref="Y4:Y46" si="0">(W4-U4)/6</f>
        <v>1.5172840846824407</v>
      </c>
      <c r="Z4" s="75"/>
    </row>
    <row r="5" spans="1:26" s="45" customFormat="1" x14ac:dyDescent="0.3">
      <c r="B5" s="45" t="s">
        <v>74</v>
      </c>
      <c r="C5" s="76">
        <v>42583</v>
      </c>
      <c r="D5" s="76">
        <v>43861</v>
      </c>
      <c r="E5" s="76">
        <v>42583</v>
      </c>
      <c r="G5" s="97" t="str">
        <f>IF(AND(C5&gt;0,F5="",C5&lt;'WP INFO'!$B$2),"Started",IF(F5&gt;0,"Started",IF(C5&gt;0,"Not Started")))</f>
        <v>Started</v>
      </c>
      <c r="H5" s="66" t="str">
        <f>IF(AND(E5&gt;0,F5="",E5&lt;'WP INFO'!$B$2),"In Progress",IF(AND(E5&gt;0,F5&lt;0,E5&lt;'WP INFO'!$B$2),"Delayed",IF(F5&gt;0,"Completed",IF(E5&gt;0,"Not Started"))))</f>
        <v>In Progress</v>
      </c>
      <c r="I5" s="67">
        <f t="shared" ref="I5:I46" si="1">(D5-C5)/365*12</f>
        <v>42.016438356164386</v>
      </c>
      <c r="J5" s="67">
        <f>('WP INFO'!$B$2-C5)/365*12</f>
        <v>7.7589041095890412</v>
      </c>
      <c r="K5" s="68">
        <f t="shared" ref="K5:K46" si="2">ABS(IF(H5="Completed","0",IF(G5="Not Started",I5,IF(G5="Started",I5-J5))))</f>
        <v>34.257534246575347</v>
      </c>
      <c r="L5" s="69">
        <f t="shared" ref="L5:L46" si="3">100%/I5</f>
        <v>2.3800208659363588E-2</v>
      </c>
      <c r="M5" s="69">
        <f t="shared" ref="M5:M46" si="4">-2*L5</f>
        <v>-4.7600417318727176E-2</v>
      </c>
      <c r="N5" s="69" t="str">
        <f>IF(E5=C5,"1.1",IF(E5&gt;C5,"1.15",IF(E5&lt;C5,"1.0")))</f>
        <v>1.1</v>
      </c>
      <c r="O5" s="70" t="str">
        <f t="shared" ref="O5:O46" si="5">IF(H5="Completed","Completed",IF(H5="Not Started","Not Started",IF(AND(H5="In Progress",S5=0%),"On Schedule",IF(AND(H5="In Progress",S5&gt;0%),"Ahead",IF(AND(H5="In Progress",S5&lt;0%,S5&gt;M5),"Behind Schedule",IF(AND(H5="In Progress",S5&lt;M5),"Delayed"))))))</f>
        <v>Behind Schedule</v>
      </c>
      <c r="Q5" s="77">
        <v>3.5499999999999997E-2</v>
      </c>
      <c r="R5" s="78">
        <v>3.1699999999999999E-2</v>
      </c>
      <c r="S5" s="72">
        <f t="shared" ref="S5:S46" si="6">R5-Q5</f>
        <v>-3.7999999999999978E-3</v>
      </c>
      <c r="T5"/>
      <c r="U5" s="98">
        <v>30.831780821917814</v>
      </c>
      <c r="V5" s="98">
        <v>34.257534246575347</v>
      </c>
      <c r="W5" s="98">
        <v>38.13595427148195</v>
      </c>
      <c r="X5" s="74">
        <f t="shared" ref="X5:X46" si="7">(U5+(4*V5)+W5)/6</f>
        <v>34.332978679950195</v>
      </c>
      <c r="Y5" s="74">
        <f t="shared" si="0"/>
        <v>1.2173622415940226</v>
      </c>
      <c r="Z5" s="75"/>
    </row>
    <row r="6" spans="1:26" s="45" customFormat="1" x14ac:dyDescent="0.3">
      <c r="B6" s="79" t="s">
        <v>75</v>
      </c>
      <c r="C6" s="80">
        <v>42656</v>
      </c>
      <c r="D6" s="76">
        <v>43696</v>
      </c>
      <c r="E6" s="76">
        <v>42656</v>
      </c>
      <c r="F6" s="76"/>
      <c r="G6" s="97" t="str">
        <f>IF(AND(C6&gt;0,F6="",C6&lt;'WP INFO'!$B$2),"Started",IF(F6&gt;0,"Started",IF(C6&gt;0,"Not Started")))</f>
        <v>Started</v>
      </c>
      <c r="H6" s="66" t="str">
        <f>IF(AND(E6&gt;0,F6="",E6&lt;'WP INFO'!$B$2),"In Progress",IF(AND(E6&gt;0,F6&lt;0,E6&lt;'WP INFO'!$B$2),"Delayed",IF(F6&gt;0,"Completed",IF(E6&gt;0,"Not Started"))))</f>
        <v>In Progress</v>
      </c>
      <c r="I6" s="67">
        <f t="shared" si="1"/>
        <v>34.191780821917803</v>
      </c>
      <c r="J6" s="67">
        <f>('WP INFO'!$B$2-C6)/365*12</f>
        <v>5.3589041095890408</v>
      </c>
      <c r="K6" s="68">
        <f t="shared" si="2"/>
        <v>28.832876712328762</v>
      </c>
      <c r="L6" s="69">
        <f t="shared" si="3"/>
        <v>2.9246794871794875E-2</v>
      </c>
      <c r="M6" s="69">
        <f t="shared" si="4"/>
        <v>-5.8493589743589751E-2</v>
      </c>
      <c r="N6" s="69" t="str">
        <f t="shared" ref="N6:N46" si="8">IF(E6=C6,"1.1",IF(E6&gt;C6,"1.15",IF(E6&lt;C6,"1.0")))</f>
        <v>1.1</v>
      </c>
      <c r="O6" s="70" t="str">
        <f t="shared" si="5"/>
        <v>Behind Schedule</v>
      </c>
      <c r="Q6" s="81">
        <v>0.25180000000000002</v>
      </c>
      <c r="R6" s="81">
        <v>0.24929999999999999</v>
      </c>
      <c r="S6" s="72">
        <f t="shared" si="6"/>
        <v>-2.50000000000003E-3</v>
      </c>
      <c r="U6" s="99">
        <v>25.949589041095887</v>
      </c>
      <c r="V6" s="99">
        <v>28.832876712328762</v>
      </c>
      <c r="W6" s="98">
        <v>32.059668792029882</v>
      </c>
      <c r="X6" s="74">
        <f t="shared" si="7"/>
        <v>28.890127447073468</v>
      </c>
      <c r="Y6" s="74">
        <f t="shared" si="0"/>
        <v>1.0183466251556659</v>
      </c>
      <c r="Z6" s="75"/>
    </row>
    <row r="7" spans="1:26" x14ac:dyDescent="0.3">
      <c r="A7" s="45"/>
      <c r="B7" s="82" t="s">
        <v>76</v>
      </c>
      <c r="C7" s="83">
        <v>42809</v>
      </c>
      <c r="D7" s="83">
        <v>43423</v>
      </c>
      <c r="E7" s="83">
        <v>42831</v>
      </c>
      <c r="F7" s="83"/>
      <c r="G7" s="97" t="str">
        <f>IF(AND(C7&gt;0,F7="",C7&lt;'WP INFO'!$B$2),"Started",IF(F7&gt;0,"Started",IF(C7&gt;0,"Not Started")))</f>
        <v>Started</v>
      </c>
      <c r="H7" s="66" t="str">
        <f>IF(AND(E7&gt;0,F7="",E7&lt;'WP INFO'!$B$2),"In Progress",IF(AND(E7&gt;0,F7&lt;0,E7&lt;'WP INFO'!$B$2),"Delayed",IF(F7&gt;0,"Completed",IF(E7&gt;0,"Not Started"))))</f>
        <v>Not Started</v>
      </c>
      <c r="I7" s="67">
        <f t="shared" si="1"/>
        <v>20.186301369863013</v>
      </c>
      <c r="J7" s="67">
        <f>('WP INFO'!$B$2-C7)/365*12</f>
        <v>0.32876712328767121</v>
      </c>
      <c r="K7" s="68">
        <f t="shared" si="2"/>
        <v>19.857534246575341</v>
      </c>
      <c r="L7" s="69">
        <f t="shared" si="3"/>
        <v>4.9538545059717699E-2</v>
      </c>
      <c r="M7" s="69">
        <f t="shared" si="4"/>
        <v>-9.9077090119435399E-2</v>
      </c>
      <c r="N7" s="69" t="str">
        <f t="shared" si="8"/>
        <v>1.15</v>
      </c>
      <c r="O7" s="70" t="str">
        <f t="shared" si="5"/>
        <v>Not Started</v>
      </c>
      <c r="P7" s="45"/>
      <c r="Q7" s="77">
        <v>7.0900000000000005E-2</v>
      </c>
      <c r="R7" s="77">
        <v>0</v>
      </c>
      <c r="S7" s="72">
        <f t="shared" si="6"/>
        <v>-7.0900000000000005E-2</v>
      </c>
      <c r="U7" s="98">
        <v>17.871780821917806</v>
      </c>
      <c r="V7" s="98">
        <v>19.857534246575341</v>
      </c>
      <c r="W7" s="98">
        <v>24.430995168119548</v>
      </c>
      <c r="X7" s="74">
        <f t="shared" si="7"/>
        <v>20.288818829389786</v>
      </c>
      <c r="Y7" s="74">
        <f t="shared" si="0"/>
        <v>1.0932023910336237</v>
      </c>
    </row>
    <row r="8" spans="1:26" x14ac:dyDescent="0.3">
      <c r="A8" s="45"/>
      <c r="B8" s="82" t="s">
        <v>77</v>
      </c>
      <c r="C8" s="84">
        <v>42663</v>
      </c>
      <c r="D8" s="83">
        <v>43244</v>
      </c>
      <c r="E8" s="83">
        <v>42663</v>
      </c>
      <c r="F8" s="83"/>
      <c r="G8" s="97" t="str">
        <f>IF(AND(C8&gt;0,F8="",C8&lt;'WP INFO'!$B$2),"Started",IF(F8&gt;0,"Started",IF(C8&gt;0,"Not Started")))</f>
        <v>Started</v>
      </c>
      <c r="H8" s="66" t="str">
        <f>IF(AND(E8&gt;0,F8="",E8&lt;'WP INFO'!$B$2),"In Progress",IF(AND(E8&gt;0,F8&lt;0,E8&lt;'WP INFO'!$B$2),"Delayed",IF(F8&gt;0,"Completed",IF(E8&gt;0,"Not Started"))))</f>
        <v>In Progress</v>
      </c>
      <c r="I8" s="67">
        <f t="shared" si="1"/>
        <v>19.101369863013698</v>
      </c>
      <c r="J8" s="67">
        <f>('WP INFO'!$B$2-C8)/365*12</f>
        <v>5.1287671232876715</v>
      </c>
      <c r="K8" s="68">
        <f t="shared" si="2"/>
        <v>13.972602739726026</v>
      </c>
      <c r="L8" s="69">
        <f t="shared" si="3"/>
        <v>5.2352266207687896E-2</v>
      </c>
      <c r="M8" s="69">
        <f t="shared" si="4"/>
        <v>-0.10470453241537579</v>
      </c>
      <c r="N8" s="69" t="str">
        <f t="shared" si="8"/>
        <v>1.1</v>
      </c>
      <c r="O8" s="70" t="str">
        <f t="shared" si="5"/>
        <v>Delayed</v>
      </c>
      <c r="P8" s="45"/>
      <c r="Q8" s="77">
        <v>0.6875</v>
      </c>
      <c r="R8" s="77">
        <v>0.53520000000000001</v>
      </c>
      <c r="S8" s="72">
        <f t="shared" si="6"/>
        <v>-0.15229999999999999</v>
      </c>
      <c r="U8" s="98">
        <v>12.575342465753424</v>
      </c>
      <c r="V8" s="98">
        <v>13.972602739726026</v>
      </c>
      <c r="W8" s="98">
        <v>17.629423412204233</v>
      </c>
      <c r="X8" s="74">
        <f t="shared" si="7"/>
        <v>14.349196139476961</v>
      </c>
      <c r="Y8" s="74">
        <f t="shared" si="0"/>
        <v>0.84234682440846809</v>
      </c>
    </row>
    <row r="9" spans="1:26" x14ac:dyDescent="0.3">
      <c r="A9" s="45"/>
      <c r="B9" s="82" t="s">
        <v>78</v>
      </c>
      <c r="C9" s="84">
        <v>42656</v>
      </c>
      <c r="D9" s="83">
        <v>43363</v>
      </c>
      <c r="E9" s="83">
        <v>42656</v>
      </c>
      <c r="F9" s="76"/>
      <c r="G9" s="97" t="str">
        <f>IF(AND(C9&gt;0,F9="",C9&lt;'WP INFO'!$B$2),"Started",IF(F9&gt;0,"Started",IF(C9&gt;0,"Not Started")))</f>
        <v>Started</v>
      </c>
      <c r="H9" s="66" t="str">
        <f>IF(AND(E9&gt;0,F9="",E9&lt;'WP INFO'!$B$2),"In Progress",IF(AND(E9&gt;0,F9&lt;0,E9&lt;'WP INFO'!$B$2),"Delayed",IF(F9&gt;0,"Completed",IF(E9&gt;0,"Not Started"))))</f>
        <v>In Progress</v>
      </c>
      <c r="I9" s="67">
        <f t="shared" si="1"/>
        <v>23.243835616438353</v>
      </c>
      <c r="J9" s="67">
        <f>('WP INFO'!$B$2-C9)/365*12</f>
        <v>5.3589041095890408</v>
      </c>
      <c r="K9" s="68">
        <f t="shared" si="2"/>
        <v>17.884931506849313</v>
      </c>
      <c r="L9" s="69">
        <f t="shared" si="3"/>
        <v>4.3022159358793027E-2</v>
      </c>
      <c r="M9" s="69">
        <f t="shared" si="4"/>
        <v>-8.6044318717586055E-2</v>
      </c>
      <c r="N9" s="69" t="str">
        <f t="shared" si="8"/>
        <v>1.1</v>
      </c>
      <c r="O9" s="70" t="str">
        <f t="shared" si="5"/>
        <v>On Schedule</v>
      </c>
      <c r="P9" s="45"/>
      <c r="Q9" s="77">
        <v>0.81820000000000004</v>
      </c>
      <c r="R9" s="77">
        <v>0.81820000000000004</v>
      </c>
      <c r="S9" s="72">
        <f t="shared" si="6"/>
        <v>0</v>
      </c>
      <c r="T9" s="45"/>
      <c r="U9" s="99">
        <v>16.096438356164381</v>
      </c>
      <c r="V9" s="99">
        <v>17.884931506849313</v>
      </c>
      <c r="W9" s="98">
        <v>19.841786899128266</v>
      </c>
      <c r="X9" s="74">
        <f t="shared" si="7"/>
        <v>17.912991880448317</v>
      </c>
      <c r="Y9" s="74">
        <f t="shared" si="0"/>
        <v>0.62422475716064751</v>
      </c>
    </row>
    <row r="10" spans="1:26" x14ac:dyDescent="0.3">
      <c r="A10" s="45"/>
      <c r="B10" s="82" t="s">
        <v>79</v>
      </c>
      <c r="C10" s="84">
        <v>42837</v>
      </c>
      <c r="D10" s="83">
        <v>43453</v>
      </c>
      <c r="E10" s="83">
        <v>42767</v>
      </c>
      <c r="F10" s="83"/>
      <c r="G10" s="97" t="str">
        <f>IF(AND(C10&gt;0,F10="",C10&lt;'WP INFO'!$B$2),"Started",IF(F10&gt;0,"Started",IF(C10&gt;0,"Not Started")))</f>
        <v>Not Started</v>
      </c>
      <c r="H10" s="66" t="str">
        <f>IF(AND(E10&gt;0,F10="",E10&lt;'WP INFO'!$B$2),"In Progress",IF(AND(E10&gt;0,F10&lt;0,E10&lt;'WP INFO'!$B$2),"Delayed",IF(F10&gt;0,"Completed",IF(E10&gt;0,"Not Started"))))</f>
        <v>In Progress</v>
      </c>
      <c r="I10" s="67">
        <f t="shared" si="1"/>
        <v>20.252054794520546</v>
      </c>
      <c r="J10" s="67">
        <f>('WP INFO'!$B$2-C10)/365*12</f>
        <v>-0.59178082191780823</v>
      </c>
      <c r="K10" s="68">
        <f t="shared" si="2"/>
        <v>20.252054794520546</v>
      </c>
      <c r="L10" s="69">
        <f t="shared" si="3"/>
        <v>4.9377705627705631E-2</v>
      </c>
      <c r="M10" s="69">
        <f t="shared" si="4"/>
        <v>-9.8755411255411263E-2</v>
      </c>
      <c r="N10" s="69" t="str">
        <f t="shared" si="8"/>
        <v>1.0</v>
      </c>
      <c r="O10" s="70" t="str">
        <f t="shared" si="5"/>
        <v>Ahead</v>
      </c>
      <c r="P10" s="45"/>
      <c r="Q10" s="77">
        <v>0</v>
      </c>
      <c r="R10" s="77">
        <v>0.12189999999999999</v>
      </c>
      <c r="S10" s="72">
        <f t="shared" si="6"/>
        <v>0.12189999999999999</v>
      </c>
      <c r="U10" s="98">
        <v>6</v>
      </c>
      <c r="V10" s="98">
        <v>20.252054794520546</v>
      </c>
      <c r="W10" s="98">
        <v>17.973974794520547</v>
      </c>
      <c r="X10" s="74">
        <f t="shared" si="7"/>
        <v>17.497032328767123</v>
      </c>
      <c r="Y10" s="74">
        <f t="shared" si="0"/>
        <v>1.9956624657534245</v>
      </c>
    </row>
    <row r="11" spans="1:26" x14ac:dyDescent="0.3">
      <c r="A11" s="45"/>
      <c r="B11" s="79" t="s">
        <v>80</v>
      </c>
      <c r="C11" s="80">
        <v>42727</v>
      </c>
      <c r="D11" s="76">
        <v>43780</v>
      </c>
      <c r="E11" s="76">
        <v>42727</v>
      </c>
      <c r="F11" s="83"/>
      <c r="G11" s="97" t="str">
        <f>IF(AND(C11&gt;0,F11="",C11&lt;'WP INFO'!$B$2),"Started",IF(F11&gt;0,"Started",IF(C11&gt;0,"Not Started")))</f>
        <v>Started</v>
      </c>
      <c r="H11" s="66" t="str">
        <f>IF(AND(E11&gt;0,F11="",E11&lt;'WP INFO'!$B$2),"In Progress",IF(AND(E11&gt;0,F11&lt;0,E11&lt;'WP INFO'!$B$2),"Delayed",IF(F11&gt;0,"Completed",IF(E11&gt;0,"Not Started"))))</f>
        <v>In Progress</v>
      </c>
      <c r="I11" s="67">
        <f t="shared" si="1"/>
        <v>34.61917808219178</v>
      </c>
      <c r="J11" s="67">
        <f>('WP INFO'!$B$2-C11)/365*12</f>
        <v>3.0246575342465754</v>
      </c>
      <c r="K11" s="68">
        <f t="shared" si="2"/>
        <v>31.594520547945205</v>
      </c>
      <c r="L11" s="69">
        <f t="shared" si="3"/>
        <v>2.8885723330167774E-2</v>
      </c>
      <c r="M11" s="69">
        <f t="shared" si="4"/>
        <v>-5.7771446660335547E-2</v>
      </c>
      <c r="N11" s="69" t="str">
        <f t="shared" si="8"/>
        <v>1.1</v>
      </c>
      <c r="O11" s="70" t="str">
        <f t="shared" si="5"/>
        <v>Behind Schedule</v>
      </c>
      <c r="P11" s="45"/>
      <c r="Q11" s="81">
        <v>6.7900000000000002E-2</v>
      </c>
      <c r="R11" s="81">
        <v>5.4600000000000003E-2</v>
      </c>
      <c r="S11" s="72">
        <f t="shared" si="6"/>
        <v>-1.3299999999999999E-2</v>
      </c>
      <c r="U11" s="98">
        <v>28.435068493150684</v>
      </c>
      <c r="V11" s="98">
        <v>31.594520547945205</v>
      </c>
      <c r="W11" s="98">
        <v>35.471599053549198</v>
      </c>
      <c r="X11" s="74">
        <f t="shared" si="7"/>
        <v>31.714124956413453</v>
      </c>
      <c r="Y11" s="74">
        <f t="shared" si="0"/>
        <v>1.1727550933997524</v>
      </c>
    </row>
    <row r="12" spans="1:26" x14ac:dyDescent="0.3">
      <c r="A12" s="45"/>
      <c r="B12" s="85" t="s">
        <v>81</v>
      </c>
      <c r="C12" s="76">
        <v>42727</v>
      </c>
      <c r="D12" s="76">
        <v>43711</v>
      </c>
      <c r="E12" s="76">
        <v>42727</v>
      </c>
      <c r="F12" s="83"/>
      <c r="G12" s="97" t="str">
        <f>IF(AND(C12&gt;0,F12="",C12&lt;'WP INFO'!$B$2),"Started",IF(F12&gt;0,"Started",IF(C12&gt;0,"Not Started")))</f>
        <v>Started</v>
      </c>
      <c r="H12" s="66" t="str">
        <f>IF(AND(E12&gt;0,F12="",E12&lt;'WP INFO'!$B$2),"In Progress",IF(AND(E12&gt;0,F12&lt;0,E12&lt;'WP INFO'!$B$2),"Delayed",IF(F12&gt;0,"Completed",IF(E12&gt;0,"Not Started"))))</f>
        <v>In Progress</v>
      </c>
      <c r="I12" s="67">
        <f t="shared" si="1"/>
        <v>32.350684931506848</v>
      </c>
      <c r="J12" s="67">
        <f>('WP INFO'!$B$2-C12)/365*12</f>
        <v>3.0246575342465754</v>
      </c>
      <c r="K12" s="68">
        <f t="shared" si="2"/>
        <v>29.326027397260273</v>
      </c>
      <c r="L12" s="69">
        <f t="shared" si="3"/>
        <v>3.0911246612466126E-2</v>
      </c>
      <c r="M12" s="69">
        <f t="shared" si="4"/>
        <v>-6.1822493224932253E-2</v>
      </c>
      <c r="N12" s="69" t="str">
        <f t="shared" si="8"/>
        <v>1.1</v>
      </c>
      <c r="O12" s="70" t="str">
        <f t="shared" si="5"/>
        <v>Behind Schedule</v>
      </c>
      <c r="P12" s="45"/>
      <c r="Q12" s="81">
        <v>0.2079</v>
      </c>
      <c r="R12" s="81">
        <v>0.18110000000000001</v>
      </c>
      <c r="S12" s="72">
        <f t="shared" si="6"/>
        <v>-2.679999999999999E-2</v>
      </c>
      <c r="U12" s="98">
        <v>26.393424657534247</v>
      </c>
      <c r="V12" s="98">
        <v>29.326027397260273</v>
      </c>
      <c r="W12" s="98">
        <v>33.32063222914072</v>
      </c>
      <c r="X12" s="74">
        <f t="shared" si="7"/>
        <v>29.503027745952679</v>
      </c>
      <c r="Y12" s="74">
        <f t="shared" si="0"/>
        <v>1.1545345952677455</v>
      </c>
    </row>
    <row r="13" spans="1:26" x14ac:dyDescent="0.3">
      <c r="B13" s="86" t="s">
        <v>82</v>
      </c>
      <c r="C13" s="83">
        <v>42735</v>
      </c>
      <c r="D13" s="83">
        <v>43348</v>
      </c>
      <c r="E13" s="83">
        <v>42735</v>
      </c>
      <c r="G13" s="97" t="str">
        <f>IF(AND(C13&gt;0,F13="",C13&lt;'WP INFO'!$B$2),"Started",IF(F13&gt;0,"Started",IF(C13&gt;0,"Not Started")))</f>
        <v>Started</v>
      </c>
      <c r="H13" s="66" t="str">
        <f>IF(AND(E13&gt;0,F13="",E13&lt;'WP INFO'!$B$2),"In Progress",IF(AND(E13&gt;0,F13&lt;0,E13&lt;'WP INFO'!$B$2),"Delayed",IF(F13&gt;0,"Completed",IF(E13&gt;0,"Not Started"))))</f>
        <v>In Progress</v>
      </c>
      <c r="I13" s="67">
        <f t="shared" si="1"/>
        <v>20.153424657534249</v>
      </c>
      <c r="J13" s="67">
        <f>('WP INFO'!$B$2-C13)/365*12</f>
        <v>2.7616438356164386</v>
      </c>
      <c r="K13" s="68">
        <f t="shared" si="2"/>
        <v>17.391780821917809</v>
      </c>
      <c r="L13" s="69">
        <f t="shared" si="3"/>
        <v>4.9619358346927676E-2</v>
      </c>
      <c r="M13" s="69">
        <f t="shared" si="4"/>
        <v>-9.9238716693855353E-2</v>
      </c>
      <c r="N13" s="69" t="str">
        <f t="shared" si="8"/>
        <v>1.1</v>
      </c>
      <c r="O13" s="70" t="str">
        <f t="shared" si="5"/>
        <v>Delayed</v>
      </c>
      <c r="Q13" s="77">
        <v>0.61150000000000004</v>
      </c>
      <c r="R13" s="77">
        <v>0.45889999999999997</v>
      </c>
      <c r="S13" s="72">
        <f t="shared" si="6"/>
        <v>-0.15260000000000007</v>
      </c>
      <c r="U13" s="100">
        <v>15.652602739726028</v>
      </c>
      <c r="V13" s="100">
        <v>17.391780821917809</v>
      </c>
      <c r="W13" s="100">
        <v>21.948664557907851</v>
      </c>
      <c r="X13" s="74">
        <f t="shared" si="7"/>
        <v>17.861398430884183</v>
      </c>
      <c r="Y13" s="74">
        <f t="shared" si="0"/>
        <v>1.049343636363637</v>
      </c>
    </row>
    <row r="14" spans="1:26" x14ac:dyDescent="0.3">
      <c r="B14" s="86" t="s">
        <v>83</v>
      </c>
      <c r="C14" s="83">
        <v>42727</v>
      </c>
      <c r="D14" s="83">
        <v>43416</v>
      </c>
      <c r="E14" s="83">
        <v>42727</v>
      </c>
      <c r="G14" s="97" t="str">
        <f>IF(AND(C14&gt;0,F14="",C14&lt;'WP INFO'!$B$2),"Started",IF(F14&gt;0,"Started",IF(C14&gt;0,"Not Started")))</f>
        <v>Started</v>
      </c>
      <c r="H14" s="66" t="str">
        <f>IF(AND(E14&gt;0,F14="",E14&lt;'WP INFO'!$B$2),"In Progress",IF(AND(E14&gt;0,F14&lt;0,E14&lt;'WP INFO'!$B$2),"Delayed",IF(F14&gt;0,"Completed",IF(E14&gt;0,"Not Started"))))</f>
        <v>In Progress</v>
      </c>
      <c r="I14" s="67">
        <f t="shared" si="1"/>
        <v>22.652054794520545</v>
      </c>
      <c r="J14" s="67">
        <f>('WP INFO'!$B$2-C14)/365*12</f>
        <v>3.0246575342465754</v>
      </c>
      <c r="K14" s="68">
        <f t="shared" si="2"/>
        <v>19.62739726027397</v>
      </c>
      <c r="L14" s="69">
        <f t="shared" si="3"/>
        <v>4.4146105466860187E-2</v>
      </c>
      <c r="M14" s="69">
        <f t="shared" si="4"/>
        <v>-8.8292210933720375E-2</v>
      </c>
      <c r="N14" s="69" t="str">
        <f t="shared" si="8"/>
        <v>1.1</v>
      </c>
      <c r="O14" s="70" t="str">
        <f t="shared" si="5"/>
        <v>Delayed</v>
      </c>
      <c r="Q14" s="77">
        <v>0.70020000000000004</v>
      </c>
      <c r="R14" s="77">
        <v>0.58120000000000005</v>
      </c>
      <c r="S14" s="72">
        <f t="shared" si="6"/>
        <v>-0.11899999999999999</v>
      </c>
      <c r="U14" s="100">
        <v>17.664657534246572</v>
      </c>
      <c r="V14" s="100">
        <v>19.62739726027397</v>
      </c>
      <c r="W14" s="100">
        <v>24.110562440846824</v>
      </c>
      <c r="X14" s="74">
        <f t="shared" si="7"/>
        <v>20.04746816936488</v>
      </c>
      <c r="Y14" s="74">
        <f t="shared" si="0"/>
        <v>1.0743174844333752</v>
      </c>
    </row>
    <row r="15" spans="1:26" x14ac:dyDescent="0.3">
      <c r="B15" s="85" t="s">
        <v>84</v>
      </c>
      <c r="C15" s="76">
        <v>42751</v>
      </c>
      <c r="D15" s="76">
        <v>43732</v>
      </c>
      <c r="E15" s="76">
        <v>42751</v>
      </c>
      <c r="G15" s="97" t="str">
        <f>IF(AND(C15&gt;0,F15="",C15&lt;'WP INFO'!$B$2),"Started",IF(F15&gt;0,"Started",IF(C15&gt;0,"Not Started")))</f>
        <v>Started</v>
      </c>
      <c r="H15" s="66" t="str">
        <f>IF(AND(E15&gt;0,F15="",E15&lt;'WP INFO'!$B$2),"In Progress",IF(AND(E15&gt;0,F15&lt;0,E15&lt;'WP INFO'!$B$2),"Delayed",IF(F15&gt;0,"Completed",IF(E15&gt;0,"Not Started"))))</f>
        <v>In Progress</v>
      </c>
      <c r="I15" s="67">
        <f t="shared" si="1"/>
        <v>32.252054794520546</v>
      </c>
      <c r="J15" s="67">
        <f>('WP INFO'!$B$2-C15)/365*12</f>
        <v>2.2356164383561645</v>
      </c>
      <c r="K15" s="68">
        <f t="shared" si="2"/>
        <v>30.016438356164382</v>
      </c>
      <c r="L15" s="69">
        <f t="shared" si="3"/>
        <v>3.1005776418620457E-2</v>
      </c>
      <c r="M15" s="69">
        <f t="shared" si="4"/>
        <v>-6.2011552837240913E-2</v>
      </c>
      <c r="N15" s="69" t="str">
        <f t="shared" si="8"/>
        <v>1.1</v>
      </c>
      <c r="O15" s="70" t="str">
        <f t="shared" si="5"/>
        <v>Behind Schedule</v>
      </c>
      <c r="Q15" s="81">
        <v>7.3899999999999993E-2</v>
      </c>
      <c r="R15" s="81">
        <v>6.1100000000000002E-2</v>
      </c>
      <c r="S15" s="72">
        <f t="shared" si="6"/>
        <v>-1.2799999999999992E-2</v>
      </c>
      <c r="U15" s="100">
        <v>27.014794520547945</v>
      </c>
      <c r="V15" s="100">
        <v>30.016438356164382</v>
      </c>
      <c r="W15" s="100">
        <v>33.684856438356164</v>
      </c>
      <c r="X15" s="74">
        <f t="shared" si="7"/>
        <v>30.127567397260275</v>
      </c>
      <c r="Y15" s="74">
        <f t="shared" si="0"/>
        <v>1.1116769863013698</v>
      </c>
    </row>
    <row r="16" spans="1:26" x14ac:dyDescent="0.3">
      <c r="B16" s="86" t="s">
        <v>85</v>
      </c>
      <c r="C16" s="83">
        <v>42767</v>
      </c>
      <c r="D16" s="83">
        <v>43319</v>
      </c>
      <c r="E16" s="83">
        <v>42767</v>
      </c>
      <c r="G16" s="97" t="str">
        <f>IF(AND(C16&gt;0,F16="",C16&lt;'WP INFO'!$B$2),"Started",IF(F16&gt;0,"Started",IF(C16&gt;0,"Not Started")))</f>
        <v>Started</v>
      </c>
      <c r="H16" s="66" t="str">
        <f>IF(AND(E16&gt;0,F16="",E16&lt;'WP INFO'!$B$2),"In Progress",IF(AND(E16&gt;0,F16&lt;0,E16&lt;'WP INFO'!$B$2),"Delayed",IF(F16&gt;0,"Completed",IF(E16&gt;0,"Not Started"))))</f>
        <v>In Progress</v>
      </c>
      <c r="I16" s="67">
        <f t="shared" si="1"/>
        <v>18.147945205479452</v>
      </c>
      <c r="J16" s="67">
        <f>('WP INFO'!$B$2-C16)/365*12</f>
        <v>1.7095890410958905</v>
      </c>
      <c r="K16" s="68">
        <f t="shared" si="2"/>
        <v>16.438356164383563</v>
      </c>
      <c r="L16" s="69">
        <f t="shared" si="3"/>
        <v>5.510265700483092E-2</v>
      </c>
      <c r="M16" s="69">
        <f t="shared" si="4"/>
        <v>-0.11020531400966184</v>
      </c>
      <c r="N16" s="69" t="str">
        <f t="shared" si="8"/>
        <v>1.1</v>
      </c>
      <c r="O16" s="70" t="str">
        <f t="shared" si="5"/>
        <v>Behind Schedule</v>
      </c>
      <c r="Q16" s="77">
        <v>0.14319999999999999</v>
      </c>
      <c r="R16" s="77">
        <v>9.6100000000000005E-2</v>
      </c>
      <c r="S16" s="72">
        <f t="shared" si="6"/>
        <v>-4.7099999999999989E-2</v>
      </c>
      <c r="U16" s="100">
        <v>14.794520547945208</v>
      </c>
      <c r="V16" s="100">
        <v>16.438356164383563</v>
      </c>
      <c r="W16" s="100">
        <v>19.011183063511833</v>
      </c>
      <c r="X16" s="74">
        <f t="shared" si="7"/>
        <v>16.593188044831884</v>
      </c>
      <c r="Y16" s="74">
        <f t="shared" si="0"/>
        <v>0.70277708592777088</v>
      </c>
    </row>
    <row r="17" spans="2:25" x14ac:dyDescent="0.3">
      <c r="B17" s="86" t="s">
        <v>86</v>
      </c>
      <c r="C17" s="83">
        <v>42751</v>
      </c>
      <c r="D17" s="83">
        <v>43414</v>
      </c>
      <c r="E17" s="83">
        <v>42751</v>
      </c>
      <c r="G17" s="97" t="str">
        <f>IF(AND(C17&gt;0,F17="",C17&lt;'WP INFO'!$B$2),"Started",IF(F17&gt;0,"Started",IF(C17&gt;0,"Not Started")))</f>
        <v>Started</v>
      </c>
      <c r="H17" s="66" t="str">
        <f>IF(AND(E17&gt;0,F17="",E17&lt;'WP INFO'!$B$2),"In Progress",IF(AND(E17&gt;0,F17&lt;0,E17&lt;'WP INFO'!$B$2),"Delayed",IF(F17&gt;0,"Completed",IF(E17&gt;0,"Not Started"))))</f>
        <v>In Progress</v>
      </c>
      <c r="I17" s="67">
        <f t="shared" si="1"/>
        <v>21.797260273972604</v>
      </c>
      <c r="J17" s="67">
        <f>('WP INFO'!$B$2-C17)/365*12</f>
        <v>2.2356164383561645</v>
      </c>
      <c r="K17" s="68">
        <f t="shared" si="2"/>
        <v>19.56164383561644</v>
      </c>
      <c r="L17" s="69">
        <f t="shared" si="3"/>
        <v>4.5877325289089992E-2</v>
      </c>
      <c r="M17" s="69">
        <f t="shared" si="4"/>
        <v>-9.1754650578179983E-2</v>
      </c>
      <c r="N17" s="69" t="str">
        <f t="shared" si="8"/>
        <v>1.1</v>
      </c>
      <c r="O17" s="70" t="str">
        <f t="shared" si="5"/>
        <v>Behind Schedule</v>
      </c>
      <c r="Q17" s="77">
        <v>0.1087</v>
      </c>
      <c r="R17" s="77">
        <v>9.8400000000000001E-2</v>
      </c>
      <c r="S17" s="72">
        <f t="shared" si="6"/>
        <v>-1.0300000000000004E-2</v>
      </c>
      <c r="U17" s="100">
        <v>17.605479452054798</v>
      </c>
      <c r="V17" s="100">
        <v>19.56164383561644</v>
      </c>
      <c r="W17" s="100">
        <v>21.903439352428396</v>
      </c>
      <c r="X17" s="74">
        <f t="shared" si="7"/>
        <v>19.625915691158159</v>
      </c>
      <c r="Y17" s="74">
        <f t="shared" si="0"/>
        <v>0.71632665006226637</v>
      </c>
    </row>
    <row r="18" spans="2:25" x14ac:dyDescent="0.3">
      <c r="B18" s="85" t="s">
        <v>87</v>
      </c>
      <c r="C18" s="76">
        <v>42759</v>
      </c>
      <c r="D18" s="76">
        <v>43729</v>
      </c>
      <c r="E18" s="76">
        <v>42759</v>
      </c>
      <c r="G18" s="97" t="str">
        <f>IF(AND(C18&gt;0,F18="",C18&lt;'WP INFO'!$B$2),"Started",IF(F18&gt;0,"Started",IF(C18&gt;0,"Not Started")))</f>
        <v>Started</v>
      </c>
      <c r="H18" s="66" t="str">
        <f>IF(AND(E18&gt;0,F18="",E18&lt;'WP INFO'!$B$2),"In Progress",IF(AND(E18&gt;0,F18&lt;0,E18&lt;'WP INFO'!$B$2),"Delayed",IF(F18&gt;0,"Completed",IF(E18&gt;0,"Not Started"))))</f>
        <v>In Progress</v>
      </c>
      <c r="I18" s="67">
        <f t="shared" si="1"/>
        <v>31.890410958904109</v>
      </c>
      <c r="J18" s="67">
        <f>('WP INFO'!$B$2-C18)/365*12</f>
        <v>1.9726027397260273</v>
      </c>
      <c r="K18" s="68">
        <f t="shared" si="2"/>
        <v>29.917808219178081</v>
      </c>
      <c r="L18" s="69">
        <f t="shared" si="3"/>
        <v>3.1357388316151202E-2</v>
      </c>
      <c r="M18" s="69">
        <f t="shared" si="4"/>
        <v>-6.2714776632302405E-2</v>
      </c>
      <c r="N18" s="69" t="str">
        <f t="shared" si="8"/>
        <v>1.1</v>
      </c>
      <c r="O18" s="70" t="str">
        <f t="shared" si="5"/>
        <v>Behind Schedule</v>
      </c>
      <c r="Q18" s="81">
        <v>6.1699999999999998E-2</v>
      </c>
      <c r="R18" s="81">
        <v>3.32E-2</v>
      </c>
      <c r="S18" s="72">
        <f t="shared" si="6"/>
        <v>-2.8499999999999998E-2</v>
      </c>
      <c r="U18" s="100">
        <v>26.926027397260274</v>
      </c>
      <c r="V18" s="100">
        <v>29.917808219178081</v>
      </c>
      <c r="W18" s="100">
        <v>34.043881942714819</v>
      </c>
      <c r="X18" s="74">
        <f t="shared" si="7"/>
        <v>30.106857036114572</v>
      </c>
      <c r="Y18" s="74">
        <f t="shared" si="0"/>
        <v>1.1863090909090908</v>
      </c>
    </row>
    <row r="19" spans="2:25" x14ac:dyDescent="0.3">
      <c r="B19" s="86" t="s">
        <v>88</v>
      </c>
      <c r="C19" s="83">
        <v>42795</v>
      </c>
      <c r="D19" s="83">
        <v>43348</v>
      </c>
      <c r="E19" s="83">
        <v>42795</v>
      </c>
      <c r="G19" s="97" t="str">
        <f>IF(AND(C19&gt;0,F19="",C19&lt;'WP INFO'!$B$2),"Started",IF(F19&gt;0,"Started",IF(C19&gt;0,"Not Started")))</f>
        <v>Started</v>
      </c>
      <c r="H19" s="66" t="str">
        <f>IF(AND(E19&gt;0,F19="",E19&lt;'WP INFO'!$B$2),"In Progress",IF(AND(E19&gt;0,F19&lt;0,E19&lt;'WP INFO'!$B$2),"Delayed",IF(F19&gt;0,"Completed",IF(E19&gt;0,"Not Started"))))</f>
        <v>In Progress</v>
      </c>
      <c r="I19" s="67">
        <f t="shared" si="1"/>
        <v>18.18082191780822</v>
      </c>
      <c r="J19" s="67">
        <f>('WP INFO'!$B$2-C19)/365*12</f>
        <v>0.78904109589041083</v>
      </c>
      <c r="K19" s="68">
        <f t="shared" si="2"/>
        <v>17.391780821917809</v>
      </c>
      <c r="L19" s="69">
        <f t="shared" si="3"/>
        <v>5.5003013863773355E-2</v>
      </c>
      <c r="M19" s="69">
        <f t="shared" si="4"/>
        <v>-0.11000602772754671</v>
      </c>
      <c r="N19" s="69" t="str">
        <f t="shared" si="8"/>
        <v>1.1</v>
      </c>
      <c r="O19" s="70" t="str">
        <f t="shared" si="5"/>
        <v>Behind Schedule</v>
      </c>
      <c r="Q19" s="77">
        <v>0.11409999999999999</v>
      </c>
      <c r="R19" s="77">
        <v>6.2E-2</v>
      </c>
      <c r="S19" s="72">
        <f t="shared" si="6"/>
        <v>-5.2099999999999994E-2</v>
      </c>
      <c r="U19" s="100">
        <v>15.652602739726028</v>
      </c>
      <c r="V19" s="100">
        <v>17.391780821917809</v>
      </c>
      <c r="W19" s="100">
        <v>20.200790585305107</v>
      </c>
      <c r="X19" s="74">
        <f t="shared" si="7"/>
        <v>17.57008610211706</v>
      </c>
      <c r="Y19" s="74">
        <f t="shared" si="0"/>
        <v>0.75803130759651316</v>
      </c>
    </row>
    <row r="20" spans="2:25" x14ac:dyDescent="0.3">
      <c r="B20" s="86" t="s">
        <v>89</v>
      </c>
      <c r="C20" s="83">
        <v>42759</v>
      </c>
      <c r="D20" s="83">
        <v>43403</v>
      </c>
      <c r="E20" s="83">
        <v>42759</v>
      </c>
      <c r="G20" s="97" t="str">
        <f>IF(AND(C20&gt;0,F20="",C20&lt;'WP INFO'!$B$2),"Started",IF(F20&gt;0,"Started",IF(C20&gt;0,"Not Started")))</f>
        <v>Started</v>
      </c>
      <c r="H20" s="66" t="str">
        <f>IF(AND(E20&gt;0,F20="",E20&lt;'WP INFO'!$B$2),"In Progress",IF(AND(E20&gt;0,F20&lt;0,E20&lt;'WP INFO'!$B$2),"Delayed",IF(F20&gt;0,"Completed",IF(E20&gt;0,"Not Started"))))</f>
        <v>In Progress</v>
      </c>
      <c r="I20" s="67">
        <f t="shared" si="1"/>
        <v>21.172602739726027</v>
      </c>
      <c r="J20" s="67">
        <f>('WP INFO'!$B$2-C20)/365*12</f>
        <v>1.9726027397260273</v>
      </c>
      <c r="K20" s="68">
        <f t="shared" si="2"/>
        <v>19.2</v>
      </c>
      <c r="L20" s="69">
        <f t="shared" si="3"/>
        <v>4.7230848861283641E-2</v>
      </c>
      <c r="M20" s="69">
        <f t="shared" si="4"/>
        <v>-9.4461697722567281E-2</v>
      </c>
      <c r="N20" s="69" t="str">
        <f t="shared" si="8"/>
        <v>1.1</v>
      </c>
      <c r="O20" s="70" t="str">
        <f t="shared" si="5"/>
        <v>Behind Schedule</v>
      </c>
      <c r="Q20" s="77">
        <v>0.1628</v>
      </c>
      <c r="R20" s="77">
        <v>8.6900000000000005E-2</v>
      </c>
      <c r="S20" s="72">
        <f t="shared" si="6"/>
        <v>-7.5899999999999995E-2</v>
      </c>
      <c r="U20" s="100">
        <v>17.28</v>
      </c>
      <c r="V20" s="100">
        <v>19.2</v>
      </c>
      <c r="W20" s="100">
        <v>22.75802181818182</v>
      </c>
      <c r="X20" s="74">
        <f t="shared" si="7"/>
        <v>19.473003636363636</v>
      </c>
      <c r="Y20" s="74">
        <f t="shared" si="0"/>
        <v>0.91300363636363657</v>
      </c>
    </row>
    <row r="21" spans="2:25" x14ac:dyDescent="0.3">
      <c r="B21" s="79" t="s">
        <v>90</v>
      </c>
      <c r="C21" s="76">
        <v>42823</v>
      </c>
      <c r="D21" s="76">
        <v>43764</v>
      </c>
      <c r="E21" s="76">
        <v>42793</v>
      </c>
      <c r="G21" s="97" t="str">
        <f>IF(AND(C21&gt;0,F21="",C21&lt;'WP INFO'!$B$2),"Started",IF(F21&gt;0,"Started",IF(C21&gt;0,"Not Started")))</f>
        <v>Not Started</v>
      </c>
      <c r="H21" s="66" t="str">
        <f>IF(AND(E21&gt;0,F21="",E21&lt;'WP INFO'!$B$2),"In Progress",IF(AND(E21&gt;0,F21&lt;0,E21&lt;'WP INFO'!$B$2),"Delayed",IF(F21&gt;0,"Completed",IF(E21&gt;0,"Not Started"))))</f>
        <v>In Progress</v>
      </c>
      <c r="I21" s="67">
        <f t="shared" si="1"/>
        <v>30.936986301369863</v>
      </c>
      <c r="J21" s="67">
        <f>('WP INFO'!$B$2-C21)/365*12</f>
        <v>-0.13150684931506851</v>
      </c>
      <c r="K21" s="68">
        <f t="shared" si="2"/>
        <v>30.936986301369863</v>
      </c>
      <c r="L21" s="69">
        <f t="shared" si="3"/>
        <v>3.2323769040028337E-2</v>
      </c>
      <c r="M21" s="69">
        <f t="shared" si="4"/>
        <v>-6.4647538080056674E-2</v>
      </c>
      <c r="N21" s="69" t="str">
        <f t="shared" si="8"/>
        <v>1.0</v>
      </c>
      <c r="O21" s="70" t="str">
        <f t="shared" si="5"/>
        <v>Ahead</v>
      </c>
      <c r="Q21" s="81">
        <v>0</v>
      </c>
      <c r="R21" s="81">
        <v>5.5999999999999999E-3</v>
      </c>
      <c r="S21" s="72">
        <f t="shared" si="6"/>
        <v>5.5999999999999999E-3</v>
      </c>
      <c r="U21" s="100">
        <v>27.843287671232879</v>
      </c>
      <c r="V21" s="100">
        <v>30.936986301369863</v>
      </c>
      <c r="W21" s="100">
        <v>31.054968717310086</v>
      </c>
      <c r="X21" s="74">
        <f t="shared" si="7"/>
        <v>30.441033599003735</v>
      </c>
      <c r="Y21" s="74">
        <f t="shared" si="0"/>
        <v>0.53528017434620112</v>
      </c>
    </row>
    <row r="22" spans="2:25" x14ac:dyDescent="0.3">
      <c r="B22" s="85" t="s">
        <v>91</v>
      </c>
      <c r="C22" s="80">
        <v>42832</v>
      </c>
      <c r="D22" s="76">
        <v>43734</v>
      </c>
      <c r="E22" s="76">
        <v>42793</v>
      </c>
      <c r="G22" s="97" t="str">
        <f>IF(AND(C22&gt;0,F22="",C22&lt;'WP INFO'!$B$2),"Started",IF(F22&gt;0,"Started",IF(C22&gt;0,"Not Started")))</f>
        <v>Not Started</v>
      </c>
      <c r="H22" s="66" t="str">
        <f>IF(AND(E22&gt;0,F22="",E22&lt;'WP INFO'!$B$2),"In Progress",IF(AND(E22&gt;0,F22&lt;0,E22&lt;'WP INFO'!$B$2),"Delayed",IF(F22&gt;0,"Completed",IF(E22&gt;0,"Not Started"))))</f>
        <v>In Progress</v>
      </c>
      <c r="I22" s="67">
        <f t="shared" si="1"/>
        <v>29.654794520547945</v>
      </c>
      <c r="J22" s="67">
        <f>('WP INFO'!$B$2-C22)/365*12</f>
        <v>-0.42739726027397262</v>
      </c>
      <c r="K22" s="68">
        <f t="shared" si="2"/>
        <v>29.654794520547945</v>
      </c>
      <c r="L22" s="69">
        <f t="shared" si="3"/>
        <v>3.3721359940872137E-2</v>
      </c>
      <c r="M22" s="69">
        <f t="shared" si="4"/>
        <v>-6.7442719881744273E-2</v>
      </c>
      <c r="N22" s="69" t="str">
        <f t="shared" si="8"/>
        <v>1.0</v>
      </c>
      <c r="O22" s="70" t="str">
        <f t="shared" si="5"/>
        <v>Ahead</v>
      </c>
      <c r="Q22" s="81">
        <v>0</v>
      </c>
      <c r="R22" s="81">
        <v>6.7999999999999996E-3</v>
      </c>
      <c r="S22" s="72">
        <f t="shared" si="6"/>
        <v>6.7999999999999996E-3</v>
      </c>
      <c r="U22" s="100">
        <v>26.689315068493151</v>
      </c>
      <c r="V22" s="100">
        <v>29.654794520547945</v>
      </c>
      <c r="W22" s="100">
        <v>29.732301369863016</v>
      </c>
      <c r="X22" s="74">
        <f t="shared" si="7"/>
        <v>29.173465753424662</v>
      </c>
      <c r="Y22" s="74">
        <f t="shared" si="0"/>
        <v>0.50716438356164417</v>
      </c>
    </row>
    <row r="23" spans="2:25" x14ac:dyDescent="0.3">
      <c r="B23" s="87" t="s">
        <v>92</v>
      </c>
      <c r="C23" s="80">
        <v>42832</v>
      </c>
      <c r="D23" s="76">
        <v>43721</v>
      </c>
      <c r="E23" s="76">
        <v>42793</v>
      </c>
      <c r="G23" s="97" t="str">
        <f>IF(AND(C23&gt;0,F23="",C23&lt;'WP INFO'!$B$2),"Started",IF(F23&gt;0,"Started",IF(C23&gt;0,"Not Started")))</f>
        <v>Not Started</v>
      </c>
      <c r="H23" s="66" t="str">
        <f>IF(AND(E23&gt;0,F23="",E23&lt;'WP INFO'!$B$2),"In Progress",IF(AND(E23&gt;0,F23&lt;0,E23&lt;'WP INFO'!$B$2),"Delayed",IF(F23&gt;0,"Completed",IF(E23&gt;0,"Not Started"))))</f>
        <v>In Progress</v>
      </c>
      <c r="I23" s="67">
        <f t="shared" si="1"/>
        <v>29.227397260273971</v>
      </c>
      <c r="J23" s="67">
        <f>('WP INFO'!$B$2-C23)/365*12</f>
        <v>-0.42739726027397262</v>
      </c>
      <c r="K23" s="68">
        <f t="shared" si="2"/>
        <v>29.227397260273971</v>
      </c>
      <c r="L23" s="69">
        <f t="shared" si="3"/>
        <v>3.4214473190851143E-2</v>
      </c>
      <c r="M23" s="69">
        <f t="shared" si="4"/>
        <v>-6.8428946381702285E-2</v>
      </c>
      <c r="N23" s="69" t="str">
        <f t="shared" si="8"/>
        <v>1.0</v>
      </c>
      <c r="O23" s="70" t="str">
        <f t="shared" si="5"/>
        <v>Ahead</v>
      </c>
      <c r="Q23" s="81">
        <v>0</v>
      </c>
      <c r="R23" s="81">
        <v>8.0000000000000002E-3</v>
      </c>
      <c r="S23" s="72">
        <f t="shared" si="6"/>
        <v>8.0000000000000002E-3</v>
      </c>
      <c r="U23" s="100">
        <v>26.304657534246573</v>
      </c>
      <c r="V23" s="100">
        <v>29.227397260273971</v>
      </c>
      <c r="W23" s="100">
        <v>29.268714171855539</v>
      </c>
      <c r="X23" s="74">
        <f t="shared" si="7"/>
        <v>28.747160124533</v>
      </c>
      <c r="Y23" s="74">
        <f t="shared" si="0"/>
        <v>0.49400943960149429</v>
      </c>
    </row>
    <row r="24" spans="2:25" x14ac:dyDescent="0.3">
      <c r="B24" s="88" t="s">
        <v>93</v>
      </c>
      <c r="C24" s="84">
        <v>42832</v>
      </c>
      <c r="D24" s="83">
        <v>43444</v>
      </c>
      <c r="E24" s="83">
        <v>42793</v>
      </c>
      <c r="G24" s="97" t="str">
        <f>IF(AND(C24&gt;0,F24="",C24&lt;'WP INFO'!$B$2),"Started",IF(F24&gt;0,"Started",IF(C24&gt;0,"Not Started")))</f>
        <v>Not Started</v>
      </c>
      <c r="H24" s="66" t="str">
        <f>IF(AND(E24&gt;0,F24="",E24&lt;'WP INFO'!$B$2),"In Progress",IF(AND(E24&gt;0,F24&lt;0,E24&lt;'WP INFO'!$B$2),"Delayed",IF(F24&gt;0,"Completed",IF(E24&gt;0,"Not Started"))))</f>
        <v>In Progress</v>
      </c>
      <c r="I24" s="67">
        <f t="shared" si="1"/>
        <v>20.12054794520548</v>
      </c>
      <c r="J24" s="67">
        <f>('WP INFO'!$B$2-C24)/365*12</f>
        <v>-0.42739726027397262</v>
      </c>
      <c r="K24" s="68">
        <f t="shared" si="2"/>
        <v>20.12054794520548</v>
      </c>
      <c r="L24" s="69">
        <f t="shared" si="3"/>
        <v>4.9700435729847489E-2</v>
      </c>
      <c r="M24" s="69">
        <f t="shared" si="4"/>
        <v>-9.9400871459694978E-2</v>
      </c>
      <c r="N24" s="69" t="str">
        <f t="shared" si="8"/>
        <v>1.0</v>
      </c>
      <c r="O24" s="70" t="str">
        <f t="shared" si="5"/>
        <v>Ahead</v>
      </c>
      <c r="Q24" s="77">
        <v>0</v>
      </c>
      <c r="R24" s="77">
        <v>1.4200000000000001E-2</v>
      </c>
      <c r="S24" s="72">
        <f t="shared" si="6"/>
        <v>1.4200000000000001E-2</v>
      </c>
      <c r="U24" s="100">
        <v>18.108493150684932</v>
      </c>
      <c r="V24" s="100">
        <v>20.12054794520548</v>
      </c>
      <c r="W24" s="100">
        <v>20.024243686176838</v>
      </c>
      <c r="X24" s="74">
        <f t="shared" si="7"/>
        <v>19.769154769613948</v>
      </c>
      <c r="Y24" s="74">
        <f t="shared" si="0"/>
        <v>0.31929175591531767</v>
      </c>
    </row>
    <row r="25" spans="2:25" x14ac:dyDescent="0.3">
      <c r="B25" s="88" t="s">
        <v>94</v>
      </c>
      <c r="C25" s="84">
        <v>42837</v>
      </c>
      <c r="D25" s="83">
        <v>43444</v>
      </c>
      <c r="E25" s="83">
        <v>42795</v>
      </c>
      <c r="G25" s="97" t="str">
        <f>IF(AND(C25&gt;0,F25="",C25&lt;'WP INFO'!$B$2),"Started",IF(F25&gt;0,"Started",IF(C25&gt;0,"Not Started")))</f>
        <v>Not Started</v>
      </c>
      <c r="H25" s="66" t="str">
        <f>IF(AND(E25&gt;0,F25="",E25&lt;'WP INFO'!$B$2),"In Progress",IF(AND(E25&gt;0,F25&lt;0,E25&lt;'WP INFO'!$B$2),"Delayed",IF(F25&gt;0,"Completed",IF(E25&gt;0,"Not Started"))))</f>
        <v>In Progress</v>
      </c>
      <c r="I25" s="67">
        <f t="shared" si="1"/>
        <v>19.956164383561642</v>
      </c>
      <c r="J25" s="67">
        <f>('WP INFO'!$B$2-C25)/365*12</f>
        <v>-0.59178082191780823</v>
      </c>
      <c r="K25" s="68">
        <f t="shared" si="2"/>
        <v>19.956164383561642</v>
      </c>
      <c r="L25" s="69">
        <f t="shared" si="3"/>
        <v>5.0109829763866014E-2</v>
      </c>
      <c r="M25" s="69">
        <f t="shared" si="4"/>
        <v>-0.10021965952773203</v>
      </c>
      <c r="N25" s="69" t="str">
        <f t="shared" si="8"/>
        <v>1.0</v>
      </c>
      <c r="O25" s="70" t="str">
        <f t="shared" si="5"/>
        <v>Ahead</v>
      </c>
      <c r="Q25" s="77">
        <v>0</v>
      </c>
      <c r="R25" s="77">
        <v>2.7799999999999998E-2</v>
      </c>
      <c r="S25" s="72">
        <f t="shared" si="6"/>
        <v>2.7799999999999998E-2</v>
      </c>
      <c r="U25" s="100">
        <v>17.96054794520548</v>
      </c>
      <c r="V25" s="100">
        <v>19.956164383561642</v>
      </c>
      <c r="W25" s="100">
        <v>19.589243088418428</v>
      </c>
      <c r="X25" s="74">
        <f t="shared" si="7"/>
        <v>19.562408094645079</v>
      </c>
      <c r="Y25" s="74">
        <f t="shared" si="0"/>
        <v>0.27144919053549127</v>
      </c>
    </row>
    <row r="26" spans="2:25" x14ac:dyDescent="0.3">
      <c r="B26" s="85" t="s">
        <v>95</v>
      </c>
      <c r="C26" s="80">
        <v>42823</v>
      </c>
      <c r="D26" s="76">
        <v>43691</v>
      </c>
      <c r="E26" s="76">
        <v>42807</v>
      </c>
      <c r="G26" s="97" t="str">
        <f>IF(AND(C26&gt;0,F26="",C26&lt;'WP INFO'!$B$2),"Started",IF(F26&gt;0,"Started",IF(C26&gt;0,"Not Started")))</f>
        <v>Not Started</v>
      </c>
      <c r="H26" s="66" t="str">
        <f>IF(AND(E26&gt;0,F26="",E26&lt;'WP INFO'!$B$2),"In Progress",IF(AND(E26&gt;0,F26&lt;0,E26&lt;'WP INFO'!$B$2),"Delayed",IF(F26&gt;0,"Completed",IF(E26&gt;0,"Not Started"))))</f>
        <v>In Progress</v>
      </c>
      <c r="I26" s="67">
        <f t="shared" si="1"/>
        <v>28.536986301369865</v>
      </c>
      <c r="J26" s="67">
        <f>('WP INFO'!$B$2-C26)/365*12</f>
        <v>-0.13150684931506851</v>
      </c>
      <c r="K26" s="68">
        <f t="shared" si="2"/>
        <v>28.536986301369865</v>
      </c>
      <c r="L26" s="69">
        <f t="shared" si="3"/>
        <v>3.5042242703533025E-2</v>
      </c>
      <c r="M26" s="69">
        <f t="shared" si="4"/>
        <v>-7.0084485407066049E-2</v>
      </c>
      <c r="N26" s="69" t="str">
        <f t="shared" si="8"/>
        <v>1.0</v>
      </c>
      <c r="O26" s="70" t="str">
        <f t="shared" si="5"/>
        <v>Ahead</v>
      </c>
      <c r="Q26" s="81">
        <v>0</v>
      </c>
      <c r="R26" s="81">
        <v>2.3E-3</v>
      </c>
      <c r="S26" s="72">
        <f t="shared" si="6"/>
        <v>2.3E-3</v>
      </c>
      <c r="U26" s="100">
        <v>25.683287671232879</v>
      </c>
      <c r="V26" s="100">
        <v>28.536986301369865</v>
      </c>
      <c r="W26" s="100">
        <v>28.739988044831883</v>
      </c>
      <c r="X26" s="74">
        <f t="shared" si="7"/>
        <v>28.095203486924035</v>
      </c>
      <c r="Y26" s="74">
        <f t="shared" si="0"/>
        <v>0.50945006226650058</v>
      </c>
    </row>
    <row r="27" spans="2:25" x14ac:dyDescent="0.3">
      <c r="B27" s="86" t="s">
        <v>96</v>
      </c>
      <c r="C27" s="84">
        <v>42823</v>
      </c>
      <c r="D27" s="83">
        <v>43322</v>
      </c>
      <c r="E27" s="83">
        <v>42807</v>
      </c>
      <c r="G27" s="97" t="str">
        <f>IF(AND(C27&gt;0,F27="",C27&lt;'WP INFO'!$B$2),"Started",IF(F27&gt;0,"Started",IF(C27&gt;0,"Not Started")))</f>
        <v>Not Started</v>
      </c>
      <c r="H27" s="66" t="str">
        <f>IF(AND(E27&gt;0,F27="",E27&lt;'WP INFO'!$B$2),"In Progress",IF(AND(E27&gt;0,F27&lt;0,E27&lt;'WP INFO'!$B$2),"Delayed",IF(F27&gt;0,"Completed",IF(E27&gt;0,"Not Started"))))</f>
        <v>In Progress</v>
      </c>
      <c r="I27" s="67">
        <f t="shared" si="1"/>
        <v>16.405479452054795</v>
      </c>
      <c r="J27" s="67">
        <f>('WP INFO'!$B$2-C27)/365*12</f>
        <v>-0.13150684931506851</v>
      </c>
      <c r="K27" s="68">
        <f t="shared" si="2"/>
        <v>16.405479452054795</v>
      </c>
      <c r="L27" s="69">
        <f t="shared" si="3"/>
        <v>6.095524382097528E-2</v>
      </c>
      <c r="M27" s="69">
        <f t="shared" si="4"/>
        <v>-0.12191048764195056</v>
      </c>
      <c r="N27" s="69" t="str">
        <f t="shared" si="8"/>
        <v>1.0</v>
      </c>
      <c r="O27" s="70" t="str">
        <f t="shared" si="5"/>
        <v>Ahead</v>
      </c>
      <c r="Q27" s="77">
        <v>0</v>
      </c>
      <c r="R27" s="77">
        <v>1.5599999999999999E-2</v>
      </c>
      <c r="S27" s="72">
        <f t="shared" si="6"/>
        <v>1.5599999999999999E-2</v>
      </c>
      <c r="U27" s="100">
        <v>14.764931506849315</v>
      </c>
      <c r="V27" s="100">
        <v>16.405479452054795</v>
      </c>
      <c r="W27" s="100">
        <v>16.303989190535493</v>
      </c>
      <c r="X27" s="74">
        <f t="shared" si="7"/>
        <v>16.115139750933999</v>
      </c>
      <c r="Y27" s="74">
        <f t="shared" si="0"/>
        <v>0.25650961394769628</v>
      </c>
    </row>
    <row r="28" spans="2:25" x14ac:dyDescent="0.3">
      <c r="B28" s="79" t="s">
        <v>97</v>
      </c>
      <c r="C28" s="80">
        <v>42783</v>
      </c>
      <c r="D28" s="76">
        <v>43840</v>
      </c>
      <c r="E28" s="76">
        <v>42783</v>
      </c>
      <c r="G28" s="97" t="str">
        <f>IF(AND(C28&gt;0,F28="",C28&lt;'WP INFO'!$B$2),"Started",IF(F28&gt;0,"Started",IF(C28&gt;0,"Not Started")))</f>
        <v>Started</v>
      </c>
      <c r="H28" s="66" t="str">
        <f>IF(AND(E28&gt;0,F28="",E28&lt;'WP INFO'!$B$2),"In Progress",IF(AND(E28&gt;0,F28&lt;0,E28&lt;'WP INFO'!$B$2),"Delayed",IF(F28&gt;0,"Completed",IF(E28&gt;0,"Not Started"))))</f>
        <v>In Progress</v>
      </c>
      <c r="I28" s="67">
        <f t="shared" si="1"/>
        <v>34.750684931506854</v>
      </c>
      <c r="J28" s="67">
        <f>('WP INFO'!$B$2-C28)/365*12</f>
        <v>1.1835616438356165</v>
      </c>
      <c r="K28" s="68">
        <f t="shared" si="2"/>
        <v>33.567123287671237</v>
      </c>
      <c r="L28" s="69">
        <f t="shared" si="3"/>
        <v>2.8776411226742349E-2</v>
      </c>
      <c r="M28" s="69">
        <f t="shared" si="4"/>
        <v>-5.7552822453484698E-2</v>
      </c>
      <c r="N28" s="69" t="str">
        <f t="shared" si="8"/>
        <v>1.1</v>
      </c>
      <c r="O28" s="70" t="str">
        <f t="shared" si="5"/>
        <v>Behind Schedule</v>
      </c>
      <c r="Q28" s="81">
        <v>1.6899999999999998E-2</v>
      </c>
      <c r="R28" s="81">
        <v>3.0000000000000001E-3</v>
      </c>
      <c r="S28" s="72">
        <f t="shared" si="6"/>
        <v>-1.3899999999999999E-2</v>
      </c>
      <c r="U28" s="100">
        <v>30.210410958904113</v>
      </c>
      <c r="V28" s="100">
        <v>33.567123287671237</v>
      </c>
      <c r="W28" s="100">
        <v>37.706407322540478</v>
      </c>
      <c r="X28" s="74">
        <f t="shared" si="7"/>
        <v>33.697551905354921</v>
      </c>
      <c r="Y28" s="74">
        <f t="shared" si="0"/>
        <v>1.2493327272727275</v>
      </c>
    </row>
    <row r="29" spans="2:25" x14ac:dyDescent="0.3">
      <c r="B29" s="85" t="s">
        <v>98</v>
      </c>
      <c r="C29" s="80">
        <v>42783</v>
      </c>
      <c r="D29" s="76">
        <v>43796</v>
      </c>
      <c r="E29" s="76">
        <v>42783</v>
      </c>
      <c r="G29" s="97" t="str">
        <f>IF(AND(C29&gt;0,F29="",C29&lt;'WP INFO'!$B$2),"Started",IF(F29&gt;0,"Started",IF(C29&gt;0,"Not Started")))</f>
        <v>Started</v>
      </c>
      <c r="H29" s="66" t="str">
        <f>IF(AND(E29&gt;0,F29="",E29&lt;'WP INFO'!$B$2),"In Progress",IF(AND(E29&gt;0,F29&lt;0,E29&lt;'WP INFO'!$B$2),"Delayed",IF(F29&gt;0,"Completed",IF(E29&gt;0,"Not Started"))))</f>
        <v>In Progress</v>
      </c>
      <c r="I29" s="67">
        <f t="shared" si="1"/>
        <v>33.30410958904109</v>
      </c>
      <c r="J29" s="67">
        <f>('WP INFO'!$B$2-C29)/365*12</f>
        <v>1.1835616438356165</v>
      </c>
      <c r="K29" s="68">
        <f t="shared" si="2"/>
        <v>32.120547945205473</v>
      </c>
      <c r="L29" s="69">
        <f t="shared" si="3"/>
        <v>3.0026324448831857E-2</v>
      </c>
      <c r="M29" s="69">
        <f t="shared" si="4"/>
        <v>-6.0052648897663714E-2</v>
      </c>
      <c r="N29" s="69" t="str">
        <f t="shared" si="8"/>
        <v>1.1</v>
      </c>
      <c r="O29" s="70" t="str">
        <f t="shared" si="5"/>
        <v>Behind Schedule</v>
      </c>
      <c r="Q29" s="81">
        <v>2.1000000000000001E-2</v>
      </c>
      <c r="R29" s="81">
        <v>2.8E-3</v>
      </c>
      <c r="S29" s="72">
        <f t="shared" si="6"/>
        <v>-1.8200000000000001E-2</v>
      </c>
      <c r="U29" s="100">
        <v>28.908493150684926</v>
      </c>
      <c r="V29" s="100">
        <v>32.120547945205473</v>
      </c>
      <c r="W29" s="100">
        <v>36.219567870485676</v>
      </c>
      <c r="X29" s="74">
        <f t="shared" si="7"/>
        <v>32.268375466998748</v>
      </c>
      <c r="Y29" s="74">
        <f t="shared" si="0"/>
        <v>1.218512453300125</v>
      </c>
    </row>
    <row r="30" spans="2:25" x14ac:dyDescent="0.3">
      <c r="B30" s="86" t="s">
        <v>99</v>
      </c>
      <c r="C30" s="84">
        <v>42797</v>
      </c>
      <c r="D30" s="83">
        <v>43535</v>
      </c>
      <c r="E30" s="83">
        <v>42821</v>
      </c>
      <c r="G30" s="97" t="str">
        <f>IF(AND(C30&gt;0,F30="",C30&lt;'WP INFO'!$B$2),"Started",IF(F30&gt;0,"Started",IF(C30&gt;0,"Not Started")))</f>
        <v>Started</v>
      </c>
      <c r="H30" s="66" t="str">
        <f>IF(AND(E30&gt;0,F30="",E30&lt;'WP INFO'!$B$2),"In Progress",IF(AND(E30&gt;0,F30&lt;0,E30&lt;'WP INFO'!$B$2),"Delayed",IF(F30&gt;0,"Completed",IF(E30&gt;0,"Not Started"))))</f>
        <v>Not Started</v>
      </c>
      <c r="I30" s="67">
        <f t="shared" si="1"/>
        <v>24.263013698630136</v>
      </c>
      <c r="J30" s="67">
        <f>('WP INFO'!$B$2-C30)/365*12</f>
        <v>0.72328767123287674</v>
      </c>
      <c r="K30" s="68">
        <f t="shared" si="2"/>
        <v>23.539726027397258</v>
      </c>
      <c r="L30" s="69">
        <f t="shared" si="3"/>
        <v>4.1214995483288171E-2</v>
      </c>
      <c r="M30" s="69">
        <f t="shared" si="4"/>
        <v>-8.2429990966576341E-2</v>
      </c>
      <c r="N30" s="69" t="str">
        <f t="shared" si="8"/>
        <v>1.15</v>
      </c>
      <c r="O30" s="70" t="str">
        <f t="shared" si="5"/>
        <v>Not Started</v>
      </c>
      <c r="Q30" s="77">
        <v>4.41E-2</v>
      </c>
      <c r="R30" s="77">
        <v>0</v>
      </c>
      <c r="S30" s="72">
        <f t="shared" si="6"/>
        <v>-4.41E-2</v>
      </c>
      <c r="U30" s="100">
        <v>21.185753424657534</v>
      </c>
      <c r="V30" s="100">
        <v>23.539726027397258</v>
      </c>
      <c r="W30" s="100">
        <v>28.330381270236607</v>
      </c>
      <c r="X30" s="74">
        <f t="shared" si="7"/>
        <v>23.945839800747194</v>
      </c>
      <c r="Y30" s="74">
        <f t="shared" si="0"/>
        <v>1.1907713075965123</v>
      </c>
    </row>
    <row r="31" spans="2:25" x14ac:dyDescent="0.3">
      <c r="B31" s="86" t="s">
        <v>100</v>
      </c>
      <c r="C31" s="84">
        <v>42783</v>
      </c>
      <c r="D31" s="83">
        <v>43537</v>
      </c>
      <c r="E31" s="83">
        <v>42783</v>
      </c>
      <c r="G31" s="97" t="str">
        <f>IF(AND(C31&gt;0,F31="",C31&lt;'WP INFO'!$B$2),"Started",IF(F31&gt;0,"Started",IF(C31&gt;0,"Not Started")))</f>
        <v>Started</v>
      </c>
      <c r="H31" s="66" t="str">
        <f>IF(AND(E31&gt;0,F31="",E31&lt;'WP INFO'!$B$2),"In Progress",IF(AND(E31&gt;0,F31&lt;0,E31&lt;'WP INFO'!$B$2),"Delayed",IF(F31&gt;0,"Completed",IF(E31&gt;0,"Not Started"))))</f>
        <v>In Progress</v>
      </c>
      <c r="I31" s="67">
        <f t="shared" si="1"/>
        <v>24.789041095890411</v>
      </c>
      <c r="J31" s="67">
        <f>('WP INFO'!$B$2-C31)/365*12</f>
        <v>1.1835616438356165</v>
      </c>
      <c r="K31" s="68">
        <f t="shared" si="2"/>
        <v>23.605479452054794</v>
      </c>
      <c r="L31" s="69">
        <f t="shared" si="3"/>
        <v>4.0340406719717066E-2</v>
      </c>
      <c r="M31" s="69">
        <f t="shared" si="4"/>
        <v>-8.0680813439434132E-2</v>
      </c>
      <c r="N31" s="69" t="str">
        <f t="shared" si="8"/>
        <v>1.1</v>
      </c>
      <c r="O31" s="70" t="str">
        <f t="shared" si="5"/>
        <v>Behind Schedule</v>
      </c>
      <c r="Q31" s="77">
        <v>7.51E-2</v>
      </c>
      <c r="R31" s="77">
        <v>1.61E-2</v>
      </c>
      <c r="S31" s="72">
        <f t="shared" si="6"/>
        <v>-5.8999999999999997E-2</v>
      </c>
      <c r="U31" s="100">
        <v>21.244931506849316</v>
      </c>
      <c r="V31" s="100">
        <v>23.605479452054794</v>
      </c>
      <c r="W31" s="100">
        <v>27.580964084682442</v>
      </c>
      <c r="X31" s="74">
        <f t="shared" si="7"/>
        <v>23.874635566625155</v>
      </c>
      <c r="Y31" s="74">
        <f t="shared" si="0"/>
        <v>1.0560054296388544</v>
      </c>
    </row>
    <row r="32" spans="2:25" x14ac:dyDescent="0.3">
      <c r="B32" s="85" t="s">
        <v>101</v>
      </c>
      <c r="C32" s="80">
        <v>42803</v>
      </c>
      <c r="D32" s="76">
        <v>43840</v>
      </c>
      <c r="E32" s="76">
        <v>42795</v>
      </c>
      <c r="G32" s="97" t="str">
        <f>IF(AND(C32&gt;0,F32="",C32&lt;'WP INFO'!$B$2),"Started",IF(F32&gt;0,"Started",IF(C32&gt;0,"Not Started")))</f>
        <v>Started</v>
      </c>
      <c r="H32" s="66" t="str">
        <f>IF(AND(E32&gt;0,F32="",E32&lt;'WP INFO'!$B$2),"In Progress",IF(AND(E32&gt;0,F32&lt;0,E32&lt;'WP INFO'!$B$2),"Delayed",IF(F32&gt;0,"Completed",IF(E32&gt;0,"Not Started"))))</f>
        <v>In Progress</v>
      </c>
      <c r="I32" s="67">
        <f t="shared" si="1"/>
        <v>34.093150684931508</v>
      </c>
      <c r="J32" s="67">
        <f>('WP INFO'!$B$2-C32)/365*12</f>
        <v>0.52602739726027403</v>
      </c>
      <c r="K32" s="68">
        <f t="shared" si="2"/>
        <v>33.567123287671237</v>
      </c>
      <c r="L32" s="69">
        <f t="shared" si="3"/>
        <v>2.9331404693024751E-2</v>
      </c>
      <c r="M32" s="69">
        <f t="shared" si="4"/>
        <v>-5.8662809386049501E-2</v>
      </c>
      <c r="N32" s="69" t="str">
        <f t="shared" si="8"/>
        <v>1.0</v>
      </c>
      <c r="O32" s="70" t="str">
        <f t="shared" si="5"/>
        <v>Behind Schedule</v>
      </c>
      <c r="Q32" s="81">
        <v>1.2500000000000001E-2</v>
      </c>
      <c r="R32" s="81">
        <v>3.5000000000000001E-3</v>
      </c>
      <c r="S32" s="72">
        <f t="shared" si="6"/>
        <v>-9.0000000000000011E-3</v>
      </c>
      <c r="U32" s="100">
        <v>30.210410958904113</v>
      </c>
      <c r="V32" s="100">
        <v>33.567123287671237</v>
      </c>
      <c r="W32" s="100">
        <v>34.185216089663761</v>
      </c>
      <c r="X32" s="74">
        <f t="shared" si="7"/>
        <v>33.110686699875465</v>
      </c>
      <c r="Y32" s="74">
        <f t="shared" si="0"/>
        <v>0.66246752179327473</v>
      </c>
    </row>
    <row r="33" spans="2:25" x14ac:dyDescent="0.3">
      <c r="B33" s="86" t="s">
        <v>102</v>
      </c>
      <c r="C33" s="84">
        <v>42830</v>
      </c>
      <c r="D33" s="83">
        <v>43465</v>
      </c>
      <c r="E33" s="83">
        <v>42795</v>
      </c>
      <c r="G33" s="97" t="str">
        <f>IF(AND(C33&gt;0,F33="",C33&lt;'WP INFO'!$B$2),"Started",IF(F33&gt;0,"Started",IF(C33&gt;0,"Not Started")))</f>
        <v>Not Started</v>
      </c>
      <c r="H33" s="66" t="str">
        <f>IF(AND(E33&gt;0,F33="",E33&lt;'WP INFO'!$B$2),"In Progress",IF(AND(E33&gt;0,F33&lt;0,E33&lt;'WP INFO'!$B$2),"Delayed",IF(F33&gt;0,"Completed",IF(E33&gt;0,"Not Started"))))</f>
        <v>In Progress</v>
      </c>
      <c r="I33" s="67">
        <f t="shared" si="1"/>
        <v>20.876712328767123</v>
      </c>
      <c r="J33" s="67">
        <f>('WP INFO'!$B$2-C33)/365*12</f>
        <v>-0.36164383561643837</v>
      </c>
      <c r="K33" s="68">
        <f t="shared" si="2"/>
        <v>20.876712328767123</v>
      </c>
      <c r="L33" s="69">
        <f t="shared" si="3"/>
        <v>4.7900262467191604E-2</v>
      </c>
      <c r="M33" s="69">
        <f t="shared" si="4"/>
        <v>-9.5800524934383208E-2</v>
      </c>
      <c r="N33" s="69" t="str">
        <f t="shared" si="8"/>
        <v>1.0</v>
      </c>
      <c r="O33" s="70" t="str">
        <f t="shared" si="5"/>
        <v>Ahead</v>
      </c>
      <c r="Q33" s="77">
        <v>0</v>
      </c>
      <c r="R33" s="77">
        <v>6.4000000000000003E-3</v>
      </c>
      <c r="S33" s="72">
        <f t="shared" si="6"/>
        <v>6.4000000000000003E-3</v>
      </c>
      <c r="U33" s="100">
        <v>18.789041095890411</v>
      </c>
      <c r="V33" s="100">
        <v>20.876712328767123</v>
      </c>
      <c r="W33" s="100">
        <v>20.939627148194273</v>
      </c>
      <c r="X33" s="74">
        <f t="shared" si="7"/>
        <v>20.539252926525531</v>
      </c>
      <c r="Y33" s="74">
        <f t="shared" si="0"/>
        <v>0.35843100871731021</v>
      </c>
    </row>
    <row r="34" spans="2:25" x14ac:dyDescent="0.3">
      <c r="B34" s="86" t="s">
        <v>103</v>
      </c>
      <c r="C34" s="84">
        <v>42803</v>
      </c>
      <c r="D34" s="83">
        <v>43476</v>
      </c>
      <c r="E34" s="83">
        <v>42803</v>
      </c>
      <c r="G34" s="97" t="str">
        <f>IF(AND(C34&gt;0,F34="",C34&lt;'WP INFO'!$B$2),"Started",IF(F34&gt;0,"Started",IF(C34&gt;0,"Not Started")))</f>
        <v>Started</v>
      </c>
      <c r="H34" s="66" t="str">
        <f>IF(AND(E34&gt;0,F34="",E34&lt;'WP INFO'!$B$2),"In Progress",IF(AND(E34&gt;0,F34&lt;0,E34&lt;'WP INFO'!$B$2),"Delayed",IF(F34&gt;0,"Completed",IF(E34&gt;0,"Not Started"))))</f>
        <v>In Progress</v>
      </c>
      <c r="I34" s="67">
        <f t="shared" si="1"/>
        <v>22.126027397260273</v>
      </c>
      <c r="J34" s="67">
        <f>('WP INFO'!$B$2-C34)/365*12</f>
        <v>0.52602739726027403</v>
      </c>
      <c r="K34" s="68">
        <f t="shared" si="2"/>
        <v>21.599999999999998</v>
      </c>
      <c r="L34" s="69">
        <f t="shared" si="3"/>
        <v>4.5195641406636948E-2</v>
      </c>
      <c r="M34" s="69">
        <f t="shared" si="4"/>
        <v>-9.0391282813273896E-2</v>
      </c>
      <c r="N34" s="69" t="str">
        <f t="shared" si="8"/>
        <v>1.1</v>
      </c>
      <c r="O34" s="70" t="str">
        <f t="shared" si="5"/>
        <v>Behind Schedule</v>
      </c>
      <c r="Q34" s="77">
        <v>6.3100000000000003E-2</v>
      </c>
      <c r="R34" s="77">
        <v>1.0999999999999999E-2</v>
      </c>
      <c r="S34" s="72">
        <f t="shared" si="6"/>
        <v>-5.2100000000000007E-2</v>
      </c>
      <c r="U34" s="100">
        <v>19.439999999999998</v>
      </c>
      <c r="V34" s="100">
        <v>21.599999999999998</v>
      </c>
      <c r="W34" s="100">
        <v>25.088694545454544</v>
      </c>
      <c r="X34" s="74">
        <f t="shared" si="7"/>
        <v>21.821449090909088</v>
      </c>
      <c r="Y34" s="74">
        <f t="shared" si="0"/>
        <v>0.94144909090909101</v>
      </c>
    </row>
    <row r="35" spans="2:25" x14ac:dyDescent="0.3">
      <c r="B35" s="79" t="s">
        <v>104</v>
      </c>
      <c r="C35" s="80">
        <v>42656</v>
      </c>
      <c r="D35" s="76">
        <v>43788</v>
      </c>
      <c r="E35" s="76">
        <v>42656</v>
      </c>
      <c r="G35" s="97" t="str">
        <f>IF(AND(C35&gt;0,F35="",C35&lt;'WP INFO'!$B$2),"Started",IF(F35&gt;0,"Started",IF(C35&gt;0,"Not Started")))</f>
        <v>Started</v>
      </c>
      <c r="H35" s="66" t="str">
        <f>IF(AND(E35&gt;0,F35="",E35&lt;'WP INFO'!$B$2),"In Progress",IF(AND(E35&gt;0,F35&lt;0,E35&lt;'WP INFO'!$B$2),"Delayed",IF(F35&gt;0,"Completed",IF(E35&gt;0,"Not Started"))))</f>
        <v>In Progress</v>
      </c>
      <c r="I35" s="67">
        <f t="shared" si="1"/>
        <v>37.216438356164389</v>
      </c>
      <c r="J35" s="67">
        <f>('WP INFO'!$B$2-C35)/365*12</f>
        <v>5.3589041095890408</v>
      </c>
      <c r="K35" s="68">
        <f t="shared" si="2"/>
        <v>31.857534246575348</v>
      </c>
      <c r="L35" s="69">
        <f t="shared" si="3"/>
        <v>2.6869846878680798E-2</v>
      </c>
      <c r="M35" s="69">
        <f t="shared" si="4"/>
        <v>-5.3739693757361595E-2</v>
      </c>
      <c r="N35" s="69" t="str">
        <f t="shared" si="8"/>
        <v>1.1</v>
      </c>
      <c r="O35" s="70" t="str">
        <f t="shared" si="5"/>
        <v>Behind Schedule</v>
      </c>
      <c r="Q35" s="81">
        <v>3.15E-2</v>
      </c>
      <c r="R35" s="81">
        <v>1.4800000000000001E-2</v>
      </c>
      <c r="S35" s="72">
        <f t="shared" si="6"/>
        <v>-1.67E-2</v>
      </c>
      <c r="U35" s="100">
        <v>28.671780821917814</v>
      </c>
      <c r="V35" s="100">
        <v>31.857534246575348</v>
      </c>
      <c r="W35" s="100">
        <v>35.875203735990041</v>
      </c>
      <c r="X35" s="74">
        <f t="shared" si="7"/>
        <v>31.996186924034873</v>
      </c>
      <c r="Y35" s="74">
        <f t="shared" si="0"/>
        <v>1.2005704856787045</v>
      </c>
    </row>
    <row r="36" spans="2:25" x14ac:dyDescent="0.3">
      <c r="B36" s="82" t="s">
        <v>105</v>
      </c>
      <c r="C36" s="84">
        <v>42657</v>
      </c>
      <c r="D36" s="83">
        <v>43714</v>
      </c>
      <c r="E36" s="83">
        <v>42657</v>
      </c>
      <c r="G36" s="97" t="str">
        <f>IF(AND(C36&gt;0,F36="",C36&lt;'WP INFO'!$B$2),"Started",IF(F36&gt;0,"Started",IF(C36&gt;0,"Not Started")))</f>
        <v>Started</v>
      </c>
      <c r="H36" s="66" t="str">
        <f>IF(AND(E36&gt;0,F36="",E36&lt;'WP INFO'!$B$2),"In Progress",IF(AND(E36&gt;0,F36&lt;0,E36&lt;'WP INFO'!$B$2),"Delayed",IF(F36&gt;0,"Completed",IF(E36&gt;0,"Not Started"))))</f>
        <v>In Progress</v>
      </c>
      <c r="I36" s="67">
        <f t="shared" si="1"/>
        <v>34.750684931506854</v>
      </c>
      <c r="J36" s="67">
        <f>('WP INFO'!$B$2-C36)/365*12</f>
        <v>5.3260273972602743</v>
      </c>
      <c r="K36" s="68">
        <f t="shared" si="2"/>
        <v>29.424657534246577</v>
      </c>
      <c r="L36" s="69">
        <f t="shared" si="3"/>
        <v>2.8776411226742349E-2</v>
      </c>
      <c r="M36" s="69">
        <f t="shared" si="4"/>
        <v>-5.7552822453484698E-2</v>
      </c>
      <c r="N36" s="69" t="str">
        <f t="shared" si="8"/>
        <v>1.1</v>
      </c>
      <c r="O36" s="70" t="str">
        <f t="shared" si="5"/>
        <v>On Schedule</v>
      </c>
      <c r="Q36" s="77">
        <v>0.1573</v>
      </c>
      <c r="R36" s="77">
        <v>0.1573</v>
      </c>
      <c r="S36" s="72">
        <f t="shared" si="6"/>
        <v>0</v>
      </c>
      <c r="U36" s="100">
        <v>26.482191780821921</v>
      </c>
      <c r="V36" s="100">
        <v>29.424657534246577</v>
      </c>
      <c r="W36" s="100">
        <v>32.644116313823169</v>
      </c>
      <c r="X36" s="74">
        <f t="shared" si="7"/>
        <v>29.470823038605232</v>
      </c>
      <c r="Y36" s="74">
        <f t="shared" si="0"/>
        <v>1.0269874221668747</v>
      </c>
    </row>
    <row r="37" spans="2:25" x14ac:dyDescent="0.3">
      <c r="B37" s="82" t="s">
        <v>106</v>
      </c>
      <c r="C37" s="84">
        <v>42656</v>
      </c>
      <c r="D37" s="83">
        <v>43769</v>
      </c>
      <c r="E37" s="83">
        <v>42656</v>
      </c>
      <c r="G37" s="97" t="str">
        <f>IF(AND(C37&gt;0,F37="",C37&lt;'WP INFO'!$B$2),"Started",IF(F37&gt;0,"Started",IF(C37&gt;0,"Not Started")))</f>
        <v>Started</v>
      </c>
      <c r="H37" s="66" t="str">
        <f>IF(AND(E37&gt;0,F37="",E37&lt;'WP INFO'!$B$2),"In Progress",IF(AND(E37&gt;0,F37&lt;0,E37&lt;'WP INFO'!$B$2),"Delayed",IF(F37&gt;0,"Completed",IF(E37&gt;0,"Not Started"))))</f>
        <v>In Progress</v>
      </c>
      <c r="I37" s="67">
        <f t="shared" si="1"/>
        <v>36.591780821917808</v>
      </c>
      <c r="J37" s="67">
        <f>('WP INFO'!$B$2-C37)/365*12</f>
        <v>5.3589041095890408</v>
      </c>
      <c r="K37" s="68">
        <f t="shared" si="2"/>
        <v>31.232876712328768</v>
      </c>
      <c r="L37" s="69">
        <f t="shared" si="3"/>
        <v>2.7328541479484877E-2</v>
      </c>
      <c r="M37" s="69">
        <f t="shared" si="4"/>
        <v>-5.4657082958969753E-2</v>
      </c>
      <c r="N37" s="69" t="str">
        <f t="shared" si="8"/>
        <v>1.1</v>
      </c>
      <c r="O37" s="70" t="str">
        <f t="shared" si="5"/>
        <v>On Schedule</v>
      </c>
      <c r="Q37" s="77">
        <v>0.1898</v>
      </c>
      <c r="R37" s="77">
        <v>0.1898</v>
      </c>
      <c r="S37" s="72">
        <f t="shared" si="6"/>
        <v>0</v>
      </c>
      <c r="U37" s="100">
        <v>28.109589041095891</v>
      </c>
      <c r="V37" s="100">
        <v>31.232876712328768</v>
      </c>
      <c r="W37" s="100">
        <v>34.650179327521798</v>
      </c>
      <c r="X37" s="74">
        <f t="shared" si="7"/>
        <v>31.28187920298879</v>
      </c>
      <c r="Y37" s="74">
        <f t="shared" si="0"/>
        <v>1.0900983810709846</v>
      </c>
    </row>
    <row r="38" spans="2:25" x14ac:dyDescent="0.3">
      <c r="B38" s="82" t="s">
        <v>107</v>
      </c>
      <c r="C38" s="84">
        <v>42788</v>
      </c>
      <c r="D38" s="83">
        <v>43550</v>
      </c>
      <c r="E38" s="83">
        <v>42788</v>
      </c>
      <c r="G38" s="97" t="str">
        <f>IF(AND(C38&gt;0,F38="",C38&lt;'WP INFO'!$B$2),"Started",IF(F38&gt;0,"Started",IF(C38&gt;0,"Not Started")))</f>
        <v>Started</v>
      </c>
      <c r="H38" s="66" t="str">
        <f>IF(AND(E38&gt;0,F38="",E38&lt;'WP INFO'!$B$2),"In Progress",IF(AND(E38&gt;0,F38&lt;0,E38&lt;'WP INFO'!$B$2),"Delayed",IF(F38&gt;0,"Completed",IF(E38&gt;0,"Not Started"))))</f>
        <v>In Progress</v>
      </c>
      <c r="I38" s="67">
        <f t="shared" si="1"/>
        <v>25.052054794520551</v>
      </c>
      <c r="J38" s="67">
        <f>('WP INFO'!$B$2-C38)/365*12</f>
        <v>1.0191780821917809</v>
      </c>
      <c r="K38" s="68">
        <f t="shared" si="2"/>
        <v>24.032876712328768</v>
      </c>
      <c r="L38" s="69">
        <f t="shared" si="3"/>
        <v>3.9916885389326327E-2</v>
      </c>
      <c r="M38" s="69">
        <f t="shared" si="4"/>
        <v>-7.9833770778652655E-2</v>
      </c>
      <c r="N38" s="69" t="str">
        <f t="shared" si="8"/>
        <v>1.1</v>
      </c>
      <c r="O38" s="70" t="str">
        <f t="shared" si="5"/>
        <v>Behind Schedule</v>
      </c>
      <c r="Q38" s="77">
        <v>9.3200000000000005E-2</v>
      </c>
      <c r="R38" s="77">
        <v>1.9699999999999999E-2</v>
      </c>
      <c r="S38" s="72">
        <f t="shared" si="6"/>
        <v>-7.350000000000001E-2</v>
      </c>
      <c r="U38" s="100">
        <v>6</v>
      </c>
      <c r="V38" s="100">
        <v>24.032876712328768</v>
      </c>
      <c r="W38" s="100">
        <v>28.428817584059782</v>
      </c>
      <c r="X38" s="74">
        <f t="shared" si="7"/>
        <v>21.760054072229142</v>
      </c>
      <c r="Y38" s="74">
        <f t="shared" si="0"/>
        <v>3.7381362640099636</v>
      </c>
    </row>
    <row r="39" spans="2:25" x14ac:dyDescent="0.3">
      <c r="B39" s="89" t="s">
        <v>45</v>
      </c>
      <c r="C39" s="80">
        <v>42675</v>
      </c>
      <c r="D39" s="76">
        <v>44135</v>
      </c>
      <c r="E39" s="76">
        <v>42675</v>
      </c>
      <c r="G39" s="97" t="str">
        <f>IF(AND(C39&gt;0,F39="",C39&lt;'WP INFO'!$B$2),"Started",IF(F39&gt;0,"Started",IF(C39&gt;0,"Not Started")))</f>
        <v>Started</v>
      </c>
      <c r="H39" s="66" t="str">
        <f>IF(AND(E39&gt;0,F39="",E39&lt;'WP INFO'!$B$2),"In Progress",IF(AND(E39&gt;0,F39&lt;0,E39&lt;'WP INFO'!$B$2),"Delayed",IF(F39&gt;0,"Completed",IF(E39&gt;0,"Not Started"))))</f>
        <v>In Progress</v>
      </c>
      <c r="I39" s="67">
        <f t="shared" si="1"/>
        <v>48</v>
      </c>
      <c r="J39" s="67">
        <f>('WP INFO'!$B$2-C39)/365*12</f>
        <v>4.7342465753424658</v>
      </c>
      <c r="K39" s="68">
        <f t="shared" si="2"/>
        <v>43.265753424657532</v>
      </c>
      <c r="L39" s="69">
        <f t="shared" si="3"/>
        <v>2.0833333333333332E-2</v>
      </c>
      <c r="M39" s="69">
        <f t="shared" si="4"/>
        <v>-4.1666666666666664E-2</v>
      </c>
      <c r="N39" s="69" t="str">
        <f t="shared" si="8"/>
        <v>1.1</v>
      </c>
      <c r="O39" s="70" t="str">
        <f t="shared" si="5"/>
        <v>Ahead</v>
      </c>
      <c r="Q39" s="77">
        <v>1.6400000000000001E-2</v>
      </c>
      <c r="R39" s="77">
        <v>1.8499999999999999E-2</v>
      </c>
      <c r="S39" s="72">
        <f t="shared" si="6"/>
        <v>2.0999999999999977E-3</v>
      </c>
      <c r="U39" s="100">
        <v>38.939178082191781</v>
      </c>
      <c r="V39" s="100">
        <v>43.265753424657532</v>
      </c>
      <c r="W39" s="100">
        <v>47.908758754669989</v>
      </c>
      <c r="X39" s="74">
        <f t="shared" si="7"/>
        <v>43.318491755915318</v>
      </c>
      <c r="Y39" s="74">
        <f t="shared" si="0"/>
        <v>1.4949301120797014</v>
      </c>
    </row>
    <row r="40" spans="2:25" x14ac:dyDescent="0.3">
      <c r="B40" s="79" t="s">
        <v>108</v>
      </c>
      <c r="C40" s="80">
        <v>42774</v>
      </c>
      <c r="D40" s="76">
        <v>43672</v>
      </c>
      <c r="E40" s="76">
        <v>42774</v>
      </c>
      <c r="G40" s="97" t="str">
        <f>IF(AND(C40&gt;0,F40="",C40&lt;'WP INFO'!$B$2),"Started",IF(F40&gt;0,"Started",IF(C40&gt;0,"Not Started")))</f>
        <v>Started</v>
      </c>
      <c r="H40" s="66" t="str">
        <f>IF(AND(E40&gt;0,F40="",E40&lt;'WP INFO'!$B$2),"In Progress",IF(AND(E40&gt;0,F40&lt;0,E40&lt;'WP INFO'!$B$2),"Delayed",IF(F40&gt;0,"Completed",IF(E40&gt;0,"Not Started"))))</f>
        <v>In Progress</v>
      </c>
      <c r="I40" s="67">
        <f t="shared" si="1"/>
        <v>29.523287671232875</v>
      </c>
      <c r="J40" s="67">
        <f>('WP INFO'!$B$2-C40)/365*12</f>
        <v>1.4794520547945205</v>
      </c>
      <c r="K40" s="68">
        <f t="shared" si="2"/>
        <v>28.043835616438354</v>
      </c>
      <c r="L40" s="69">
        <f t="shared" si="3"/>
        <v>3.3871566443949522E-2</v>
      </c>
      <c r="M40" s="69">
        <f t="shared" si="4"/>
        <v>-6.7743132887899044E-2</v>
      </c>
      <c r="N40" s="69" t="str">
        <f t="shared" si="8"/>
        <v>1.1</v>
      </c>
      <c r="O40" s="70" t="str">
        <f t="shared" si="5"/>
        <v>Ahead</v>
      </c>
      <c r="Q40" s="81">
        <v>5.3100000000000001E-2</v>
      </c>
      <c r="R40" s="81">
        <v>7.7399999999999997E-2</v>
      </c>
      <c r="S40" s="72">
        <f t="shared" si="6"/>
        <v>2.4299999999999995E-2</v>
      </c>
      <c r="U40" s="100">
        <v>25.239452054794519</v>
      </c>
      <c r="V40" s="100">
        <v>28.043835616438354</v>
      </c>
      <c r="W40" s="100">
        <v>30.430748443337485</v>
      </c>
      <c r="X40" s="74">
        <f t="shared" si="7"/>
        <v>27.974257160647568</v>
      </c>
      <c r="Y40" s="74">
        <f t="shared" si="0"/>
        <v>0.86521606475716106</v>
      </c>
    </row>
    <row r="41" spans="2:25" x14ac:dyDescent="0.3">
      <c r="B41" s="82" t="s">
        <v>109</v>
      </c>
      <c r="C41" s="84">
        <v>42823</v>
      </c>
      <c r="D41" s="83">
        <v>43431</v>
      </c>
      <c r="E41" s="83">
        <v>42774</v>
      </c>
      <c r="G41" s="97" t="str">
        <f>IF(AND(C41&gt;0,F41="",C41&lt;'WP INFO'!$B$2),"Started",IF(F41&gt;0,"Started",IF(C41&gt;0,"Not Started")))</f>
        <v>Not Started</v>
      </c>
      <c r="H41" s="66" t="str">
        <f>IF(AND(E41&gt;0,F41="",E41&lt;'WP INFO'!$B$2),"In Progress",IF(AND(E41&gt;0,F41&lt;0,E41&lt;'WP INFO'!$B$2),"Delayed",IF(F41&gt;0,"Completed",IF(E41&gt;0,"Not Started"))))</f>
        <v>In Progress</v>
      </c>
      <c r="I41" s="67">
        <f t="shared" si="1"/>
        <v>19.989041095890411</v>
      </c>
      <c r="J41" s="67">
        <f>('WP INFO'!$B$2-C41)/365*12</f>
        <v>-0.13150684931506851</v>
      </c>
      <c r="K41" s="68">
        <f t="shared" si="2"/>
        <v>19.989041095890411</v>
      </c>
      <c r="L41" s="69">
        <f t="shared" si="3"/>
        <v>5.0027412280701754E-2</v>
      </c>
      <c r="M41" s="69">
        <f t="shared" si="4"/>
        <v>-0.10005482456140351</v>
      </c>
      <c r="N41" s="69" t="str">
        <f t="shared" si="8"/>
        <v>1.0</v>
      </c>
      <c r="O41" s="70" t="str">
        <f t="shared" si="5"/>
        <v>Ahead</v>
      </c>
      <c r="Q41" s="77">
        <v>0</v>
      </c>
      <c r="R41" s="77">
        <v>0.22020000000000001</v>
      </c>
      <c r="S41" s="72">
        <f t="shared" si="6"/>
        <v>0.22020000000000001</v>
      </c>
      <c r="U41" s="100">
        <v>17.990136986301369</v>
      </c>
      <c r="V41" s="100">
        <v>19.989041095890411</v>
      </c>
      <c r="W41" s="100">
        <v>15.775623810709838</v>
      </c>
      <c r="X41" s="74">
        <f t="shared" si="7"/>
        <v>18.953654196762141</v>
      </c>
      <c r="Y41" s="74">
        <f t="shared" si="0"/>
        <v>-0.36908552926525512</v>
      </c>
    </row>
    <row r="42" spans="2:25" x14ac:dyDescent="0.3">
      <c r="B42" s="82" t="s">
        <v>110</v>
      </c>
      <c r="C42" s="84">
        <v>42774</v>
      </c>
      <c r="D42" s="83">
        <v>43391</v>
      </c>
      <c r="E42" s="83">
        <v>42774</v>
      </c>
      <c r="G42" s="97" t="str">
        <f>IF(AND(C42&gt;0,F42="",C42&lt;'WP INFO'!$B$2),"Started",IF(F42&gt;0,"Started",IF(C42&gt;0,"Not Started")))</f>
        <v>Started</v>
      </c>
      <c r="H42" s="66" t="str">
        <f>IF(AND(E42&gt;0,F42="",E42&lt;'WP INFO'!$B$2),"In Progress",IF(AND(E42&gt;0,F42&lt;0,E42&lt;'WP INFO'!$B$2),"Delayed",IF(F42&gt;0,"Completed",IF(E42&gt;0,"Not Started"))))</f>
        <v>In Progress</v>
      </c>
      <c r="I42" s="67">
        <f t="shared" si="1"/>
        <v>20.284931506849315</v>
      </c>
      <c r="J42" s="67">
        <f>('WP INFO'!$B$2-C42)/365*12</f>
        <v>1.4794520547945205</v>
      </c>
      <c r="K42" s="68">
        <f t="shared" si="2"/>
        <v>18.805479452054794</v>
      </c>
      <c r="L42" s="69">
        <f t="shared" si="3"/>
        <v>4.9297676931388437E-2</v>
      </c>
      <c r="M42" s="69">
        <f t="shared" si="4"/>
        <v>-9.8595353862776874E-2</v>
      </c>
      <c r="N42" s="69" t="str">
        <f t="shared" si="8"/>
        <v>1.1</v>
      </c>
      <c r="O42" s="70" t="str">
        <f t="shared" si="5"/>
        <v>Behind Schedule</v>
      </c>
      <c r="Q42" s="77">
        <v>0.36780000000000002</v>
      </c>
      <c r="R42" s="77">
        <v>0.27829999999999999</v>
      </c>
      <c r="S42" s="72">
        <f t="shared" si="6"/>
        <v>-8.9500000000000024E-2</v>
      </c>
      <c r="U42" s="100">
        <v>16.924931506849315</v>
      </c>
      <c r="V42" s="100">
        <v>18.805479452054794</v>
      </c>
      <c r="W42" s="100">
        <v>22.546145753424661</v>
      </c>
      <c r="X42" s="74">
        <f t="shared" si="7"/>
        <v>19.115499178082192</v>
      </c>
      <c r="Y42" s="74">
        <f t="shared" si="0"/>
        <v>0.93686904109589086</v>
      </c>
    </row>
    <row r="43" spans="2:25" x14ac:dyDescent="0.3">
      <c r="B43" s="79" t="s">
        <v>111</v>
      </c>
      <c r="C43" s="80">
        <v>42739</v>
      </c>
      <c r="D43" s="76">
        <v>44042</v>
      </c>
      <c r="E43" s="76">
        <v>42739</v>
      </c>
      <c r="G43" s="97" t="str">
        <f>IF(AND(C43&gt;0,F43="",C43&lt;'WP INFO'!$B$2),"Started",IF(F43&gt;0,"Started",IF(C43&gt;0,"Not Started")))</f>
        <v>Started</v>
      </c>
      <c r="H43" s="66" t="str">
        <f>IF(AND(E43&gt;0,F43="",E43&lt;'WP INFO'!$B$2),"In Progress",IF(AND(E43&gt;0,F43&lt;0,E43&lt;'WP INFO'!$B$2),"Delayed",IF(F43&gt;0,"Completed",IF(E43&gt;0,"Not Started"))))</f>
        <v>In Progress</v>
      </c>
      <c r="I43" s="67">
        <f t="shared" si="1"/>
        <v>42.838356164383562</v>
      </c>
      <c r="J43" s="67">
        <f>('WP INFO'!$B$2-C43)/365*12</f>
        <v>2.6301369863013697</v>
      </c>
      <c r="K43" s="68">
        <f t="shared" si="2"/>
        <v>40.208219178082189</v>
      </c>
      <c r="L43" s="69">
        <f t="shared" si="3"/>
        <v>2.3343566129444871E-2</v>
      </c>
      <c r="M43" s="69">
        <f t="shared" si="4"/>
        <v>-4.6687132258889742E-2</v>
      </c>
      <c r="N43" s="69" t="str">
        <f t="shared" si="8"/>
        <v>1.1</v>
      </c>
      <c r="O43" s="70" t="str">
        <f t="shared" si="5"/>
        <v>Ahead</v>
      </c>
      <c r="Q43" s="81">
        <v>6.0000000000000001E-3</v>
      </c>
      <c r="R43" s="81">
        <v>9.4999999999999998E-3</v>
      </c>
      <c r="S43" s="72">
        <f t="shared" si="6"/>
        <v>3.4999999999999996E-3</v>
      </c>
      <c r="U43" s="100">
        <v>36.187397260273968</v>
      </c>
      <c r="V43" s="100">
        <v>40.208219178082189</v>
      </c>
      <c r="W43" s="100">
        <v>44.466817882938976</v>
      </c>
      <c r="X43" s="74">
        <f t="shared" si="7"/>
        <v>40.247848642590284</v>
      </c>
      <c r="Y43" s="74">
        <f t="shared" si="0"/>
        <v>1.3799034371108345</v>
      </c>
    </row>
    <row r="44" spans="2:25" x14ac:dyDescent="0.3">
      <c r="B44" s="82" t="s">
        <v>112</v>
      </c>
      <c r="C44" s="84">
        <v>42739</v>
      </c>
      <c r="D44" s="83">
        <v>44040</v>
      </c>
      <c r="E44" s="83">
        <v>42739</v>
      </c>
      <c r="G44" s="97" t="str">
        <f>IF(AND(C44&gt;0,F44="",C44&lt;'WP INFO'!$B$2),"Started",IF(F44&gt;0,"Started",IF(C44&gt;0,"Not Started")))</f>
        <v>Started</v>
      </c>
      <c r="H44" s="66" t="str">
        <f>IF(AND(E44&gt;0,F44="",E44&lt;'WP INFO'!$B$2),"In Progress",IF(AND(E44&gt;0,F44&lt;0,E44&lt;'WP INFO'!$B$2),"Delayed",IF(F44&gt;0,"Completed",IF(E44&gt;0,"Not Started"))))</f>
        <v>In Progress</v>
      </c>
      <c r="I44" s="67">
        <f t="shared" si="1"/>
        <v>42.772602739726025</v>
      </c>
      <c r="J44" s="67">
        <f>('WP INFO'!$B$2-C44)/365*12</f>
        <v>2.6301369863013697</v>
      </c>
      <c r="K44" s="68">
        <f t="shared" si="2"/>
        <v>40.142465753424659</v>
      </c>
      <c r="L44" s="69">
        <f t="shared" si="3"/>
        <v>2.3379451703817576E-2</v>
      </c>
      <c r="M44" s="69">
        <f t="shared" si="4"/>
        <v>-4.6758903407635152E-2</v>
      </c>
      <c r="N44" s="69" t="str">
        <f t="shared" si="8"/>
        <v>1.1</v>
      </c>
      <c r="O44" s="70" t="str">
        <f t="shared" si="5"/>
        <v>On Schedule</v>
      </c>
      <c r="Q44" s="77">
        <v>6.4199999999999993E-2</v>
      </c>
      <c r="R44" s="77">
        <v>6.4199999999999993E-2</v>
      </c>
      <c r="S44" s="72">
        <f t="shared" si="6"/>
        <v>0</v>
      </c>
      <c r="U44" s="100">
        <v>36.128219178082198</v>
      </c>
      <c r="V44" s="100">
        <v>40.142465753424659</v>
      </c>
      <c r="W44" s="100">
        <v>44.534598904109593</v>
      </c>
      <c r="X44" s="74">
        <f t="shared" si="7"/>
        <v>40.205446849315074</v>
      </c>
      <c r="Y44" s="74">
        <f t="shared" si="0"/>
        <v>1.4010632876712326</v>
      </c>
    </row>
    <row r="45" spans="2:25" x14ac:dyDescent="0.3">
      <c r="B45" s="82" t="s">
        <v>113</v>
      </c>
      <c r="C45" s="84">
        <v>42739</v>
      </c>
      <c r="D45" s="83">
        <v>44042</v>
      </c>
      <c r="E45" s="83">
        <v>42739</v>
      </c>
      <c r="G45" s="97" t="str">
        <f>IF(AND(C45&gt;0,F45="",C45&lt;'WP INFO'!$B$2),"Started",IF(F45&gt;0,"Started",IF(C45&gt;0,"Not Started")))</f>
        <v>Started</v>
      </c>
      <c r="H45" s="66" t="str">
        <f>IF(AND(E45&gt;0,F45="",E45&lt;'WP INFO'!$B$2),"In Progress",IF(AND(E45&gt;0,F45&lt;0,E45&lt;'WP INFO'!$B$2),"Delayed",IF(F45&gt;0,"Completed",IF(E45&gt;0,"Not Started"))))</f>
        <v>In Progress</v>
      </c>
      <c r="I45" s="67">
        <f t="shared" si="1"/>
        <v>42.838356164383562</v>
      </c>
      <c r="J45" s="67">
        <f>('WP INFO'!$B$2-C45)/365*12</f>
        <v>2.6301369863013697</v>
      </c>
      <c r="K45" s="68">
        <f t="shared" si="2"/>
        <v>40.208219178082189</v>
      </c>
      <c r="L45" s="69">
        <f t="shared" si="3"/>
        <v>2.3343566129444871E-2</v>
      </c>
      <c r="M45" s="69">
        <f t="shared" si="4"/>
        <v>-4.6687132258889742E-2</v>
      </c>
      <c r="N45" s="69" t="str">
        <f t="shared" si="8"/>
        <v>1.1</v>
      </c>
      <c r="O45" s="70" t="str">
        <f t="shared" si="5"/>
        <v>Ahead</v>
      </c>
      <c r="Q45" s="77">
        <v>9.4399999999999998E-2</v>
      </c>
      <c r="R45" s="77">
        <v>0.10780000000000001</v>
      </c>
      <c r="S45" s="72">
        <f t="shared" si="6"/>
        <v>1.3400000000000009E-2</v>
      </c>
      <c r="U45" s="100">
        <v>36.187397260273968</v>
      </c>
      <c r="V45" s="100">
        <v>40.208219178082189</v>
      </c>
      <c r="W45" s="100">
        <v>44.068756513075961</v>
      </c>
      <c r="X45" s="74">
        <f t="shared" si="7"/>
        <v>40.181505080946444</v>
      </c>
      <c r="Y45" s="74">
        <f t="shared" si="0"/>
        <v>1.3135598754669988</v>
      </c>
    </row>
    <row r="46" spans="2:25" x14ac:dyDescent="0.3">
      <c r="B46" s="82" t="s">
        <v>114</v>
      </c>
      <c r="C46" s="84">
        <v>42811</v>
      </c>
      <c r="D46" s="83">
        <v>43544</v>
      </c>
      <c r="E46" s="83">
        <v>42791</v>
      </c>
      <c r="G46" s="97" t="str">
        <f>IF(AND(C46&gt;0,F46="",C46&lt;'WP INFO'!$B$2),"Started",IF(F46&gt;0,"Started",IF(C46&gt;0,"Not Started")))</f>
        <v>Started</v>
      </c>
      <c r="H46" s="66" t="str">
        <f>IF(AND(E46&gt;0,F46="",E46&lt;'WP INFO'!$B$2),"In Progress",IF(AND(E46&gt;0,F46&lt;0,E46&lt;'WP INFO'!$B$2),"Delayed",IF(F46&gt;0,"Completed",IF(E46&gt;0,"Not Started"))))</f>
        <v>In Progress</v>
      </c>
      <c r="I46" s="67">
        <f t="shared" si="1"/>
        <v>24.098630136986301</v>
      </c>
      <c r="J46" s="67">
        <f>('WP INFO'!$B$2-C46)/365*12</f>
        <v>0.26301369863013702</v>
      </c>
      <c r="K46" s="68">
        <f t="shared" si="2"/>
        <v>23.835616438356166</v>
      </c>
      <c r="L46" s="69">
        <f t="shared" si="3"/>
        <v>4.1496134606639382E-2</v>
      </c>
      <c r="M46" s="69">
        <f t="shared" si="4"/>
        <v>-8.2992269213278763E-2</v>
      </c>
      <c r="N46" s="69" t="str">
        <f t="shared" si="8"/>
        <v>1.0</v>
      </c>
      <c r="O46" s="70" t="str">
        <f t="shared" si="5"/>
        <v>Ahead</v>
      </c>
      <c r="Q46" s="77">
        <v>6.4999999999999997E-3</v>
      </c>
      <c r="R46" s="77">
        <v>2.0199999999999999E-2</v>
      </c>
      <c r="S46" s="72">
        <f t="shared" si="6"/>
        <v>1.37E-2</v>
      </c>
      <c r="U46" s="100">
        <v>6</v>
      </c>
      <c r="V46" s="100">
        <v>23.835616438356166</v>
      </c>
      <c r="W46" s="100">
        <v>23.733448318804484</v>
      </c>
      <c r="X46" s="74">
        <f t="shared" si="7"/>
        <v>20.84598567870486</v>
      </c>
      <c r="Y46" s="74">
        <f t="shared" si="0"/>
        <v>2.9555747198007474</v>
      </c>
    </row>
  </sheetData>
  <mergeCells count="12">
    <mergeCell ref="B1:B2"/>
    <mergeCell ref="C1:C2"/>
    <mergeCell ref="D1:D2"/>
    <mergeCell ref="E1:E2"/>
    <mergeCell ref="F1:F2"/>
    <mergeCell ref="O1:O2"/>
    <mergeCell ref="Q1:S1"/>
    <mergeCell ref="U1:Y1"/>
    <mergeCell ref="G1:H1"/>
    <mergeCell ref="I1:I2"/>
    <mergeCell ref="J1:J2"/>
    <mergeCell ref="K1:K2"/>
  </mergeCells>
  <conditionalFormatting sqref="K4:K46">
    <cfRule type="containsText" dxfId="20" priority="87" stopIfTrue="1" operator="containsText" text="Not Started">
      <formula>NOT(ISERROR(SEARCH("Not Started",K4)))</formula>
    </cfRule>
    <cfRule type="containsText" dxfId="19" priority="88" stopIfTrue="1" operator="containsText" text="Started">
      <formula>NOT(ISERROR(SEARCH("Started",K4)))</formula>
    </cfRule>
  </conditionalFormatting>
  <conditionalFormatting sqref="K4:L46">
    <cfRule type="containsText" dxfId="18" priority="86" stopIfTrue="1" operator="containsText" text="Completed">
      <formula>NOT(ISERROR(SEARCH("Completed",K4)))</formula>
    </cfRule>
  </conditionalFormatting>
  <conditionalFormatting sqref="L4:L46">
    <cfRule type="containsText" dxfId="17" priority="84" stopIfTrue="1" operator="containsText" text="Not Started">
      <formula>NOT(ISERROR(SEARCH("Not Started",L4)))</formula>
    </cfRule>
    <cfRule type="containsText" dxfId="16" priority="85" stopIfTrue="1" operator="containsText" text="In Progress">
      <formula>NOT(ISERROR(SEARCH("In Progress",L4)))</formula>
    </cfRule>
  </conditionalFormatting>
  <conditionalFormatting sqref="S4:S46">
    <cfRule type="cellIs" dxfId="15" priority="80" stopIfTrue="1" operator="equal">
      <formula>"Delayed"</formula>
    </cfRule>
    <cfRule type="cellIs" dxfId="14" priority="81" stopIfTrue="1" operator="equal">
      <formula>"Behind Schedule"</formula>
    </cfRule>
    <cfRule type="cellIs" dxfId="13" priority="82" stopIfTrue="1" operator="equal">
      <formula>"Ahead"</formula>
    </cfRule>
    <cfRule type="cellIs" dxfId="12" priority="83" stopIfTrue="1" operator="equal">
      <formula>"On Schedule"</formula>
    </cfRule>
  </conditionalFormatting>
  <conditionalFormatting sqref="S4:S46">
    <cfRule type="containsText" dxfId="11" priority="78" stopIfTrue="1" operator="containsText" text="Not Started">
      <formula>NOT(ISERROR(SEARCH("Not Started",S4)))</formula>
    </cfRule>
    <cfRule type="containsText" dxfId="10" priority="79" stopIfTrue="1" operator="containsText" text="Completed">
      <formula>NOT(ISERROR(SEARCH("Completed",S4)))</formula>
    </cfRule>
  </conditionalFormatting>
  <conditionalFormatting sqref="G1:G1048576">
    <cfRule type="containsText" dxfId="9" priority="32" operator="containsText" text="Not Started">
      <formula>NOT(ISERROR(SEARCH("Not Started",G1)))</formula>
    </cfRule>
    <cfRule type="containsText" dxfId="8" priority="33" operator="containsText" text="Started">
      <formula>NOT(ISERROR(SEARCH("Started",G1)))</formula>
    </cfRule>
  </conditionalFormatting>
  <conditionalFormatting sqref="H1:H1048576">
    <cfRule type="containsText" dxfId="7" priority="27" operator="containsText" text="Not Started">
      <formula>NOT(ISERROR(SEARCH("Not Started",H1)))</formula>
    </cfRule>
    <cfRule type="containsText" dxfId="6" priority="28" operator="containsText" text="In Progress">
      <formula>NOT(ISERROR(SEARCH("In Progress",H1)))</formula>
    </cfRule>
  </conditionalFormatting>
  <conditionalFormatting sqref="O1:O1048576">
    <cfRule type="cellIs" dxfId="5" priority="1" operator="equal">
      <formula>"On Schedule"</formula>
    </cfRule>
    <cfRule type="cellIs" dxfId="4" priority="22" operator="equal">
      <formula>"Ahead"</formula>
    </cfRule>
    <cfRule type="cellIs" dxfId="3" priority="23" operator="equal">
      <formula>"Behind Schedule"</formula>
    </cfRule>
    <cfRule type="cellIs" dxfId="2" priority="24" operator="equal">
      <formula>"Delayed"</formula>
    </cfRule>
    <cfRule type="containsText" dxfId="1" priority="25" operator="containsText" text="Completed">
      <formula>NOT(ISERROR(SEARCH("Completed",O1)))</formula>
    </cfRule>
    <cfRule type="containsText" dxfId="0" priority="26" operator="containsText" text="Not Started">
      <formula>NOT(ISERROR(SEARCH("Not Started",O1)))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B8EC-CBA7-4608-B21E-AE8CBAD45494}">
  <dimension ref="A1:D5009"/>
  <sheetViews>
    <sheetView topLeftCell="A9" workbookViewId="0">
      <selection activeCell="H10" sqref="H10"/>
    </sheetView>
  </sheetViews>
  <sheetFormatPr defaultRowHeight="14.4" x14ac:dyDescent="0.3"/>
  <cols>
    <col min="1" max="1" width="22" bestFit="1" customWidth="1"/>
    <col min="2" max="2" width="16.33203125" style="5" customWidth="1"/>
    <col min="3" max="3" width="15.6640625" style="3" customWidth="1"/>
    <col min="4" max="4" width="15.6640625" customWidth="1"/>
  </cols>
  <sheetData>
    <row r="1" spans="1:4" x14ac:dyDescent="0.3">
      <c r="A1" s="45" t="s">
        <v>115</v>
      </c>
      <c r="B1" s="1" t="s">
        <v>116</v>
      </c>
      <c r="C1" s="1" t="s">
        <v>74</v>
      </c>
      <c r="D1" s="1" t="s">
        <v>45</v>
      </c>
    </row>
    <row r="2" spans="1:4" x14ac:dyDescent="0.3">
      <c r="A2">
        <v>1</v>
      </c>
      <c r="B2" s="14">
        <v>44.310742732728393</v>
      </c>
      <c r="C2" s="14">
        <v>35.383517654128532</v>
      </c>
      <c r="D2" s="14">
        <v>42.820935808640989</v>
      </c>
    </row>
    <row r="3" spans="1:4" x14ac:dyDescent="0.3">
      <c r="A3">
        <v>2</v>
      </c>
      <c r="B3" s="14">
        <v>44.688396687866536</v>
      </c>
      <c r="C3" s="14">
        <v>36.592564035829533</v>
      </c>
      <c r="D3" s="5">
        <v>43.326416001047136</v>
      </c>
    </row>
    <row r="4" spans="1:4" x14ac:dyDescent="0.3">
      <c r="A4">
        <v>3</v>
      </c>
      <c r="B4" s="14">
        <v>42.114071097165557</v>
      </c>
      <c r="C4" s="14">
        <v>36.182871568553175</v>
      </c>
      <c r="D4" s="5">
        <v>42.34955905241177</v>
      </c>
    </row>
    <row r="5" spans="1:4" x14ac:dyDescent="0.3">
      <c r="A5">
        <v>4</v>
      </c>
      <c r="B5" s="14">
        <v>43.276987074693636</v>
      </c>
      <c r="C5" s="14">
        <v>35.529179351200085</v>
      </c>
      <c r="D5" s="5">
        <v>42.417516768335368</v>
      </c>
    </row>
    <row r="6" spans="1:4" x14ac:dyDescent="0.3">
      <c r="A6">
        <v>5</v>
      </c>
      <c r="B6" s="14">
        <v>43.463869049625188</v>
      </c>
      <c r="C6" s="14">
        <v>35.879799122946615</v>
      </c>
      <c r="D6" s="5">
        <v>43.815427024973907</v>
      </c>
    </row>
    <row r="7" spans="1:4" x14ac:dyDescent="0.3">
      <c r="A7">
        <v>6</v>
      </c>
      <c r="B7" s="14">
        <v>45.746562215195972</v>
      </c>
      <c r="C7" s="14">
        <v>33.150756361060807</v>
      </c>
      <c r="D7" s="5">
        <v>43.630287986384808</v>
      </c>
    </row>
    <row r="8" spans="1:4" x14ac:dyDescent="0.3">
      <c r="A8">
        <v>7</v>
      </c>
      <c r="B8" s="14">
        <v>46.213350876154877</v>
      </c>
      <c r="C8" s="14">
        <v>34.841702609684624</v>
      </c>
      <c r="D8" s="5">
        <v>43.118839486706356</v>
      </c>
    </row>
    <row r="9" spans="1:4" x14ac:dyDescent="0.3">
      <c r="A9">
        <v>8</v>
      </c>
      <c r="B9" s="14">
        <v>42.359679855855497</v>
      </c>
      <c r="C9" s="14">
        <v>35.790998136481434</v>
      </c>
      <c r="D9" s="5">
        <v>42.678611931353714</v>
      </c>
    </row>
    <row r="10" spans="1:4" x14ac:dyDescent="0.3">
      <c r="A10">
        <v>9</v>
      </c>
      <c r="B10" s="14">
        <v>42.821466557088094</v>
      </c>
      <c r="C10" s="14">
        <v>33.494410045545919</v>
      </c>
      <c r="D10" s="5">
        <v>42.601936901234822</v>
      </c>
    </row>
    <row r="11" spans="1:4" x14ac:dyDescent="0.3">
      <c r="A11">
        <v>10</v>
      </c>
      <c r="B11" s="14">
        <v>44.993015848602106</v>
      </c>
      <c r="C11" s="14">
        <v>32.896590516049528</v>
      </c>
      <c r="D11" s="5">
        <v>39.833684055540473</v>
      </c>
    </row>
    <row r="12" spans="1:4" x14ac:dyDescent="0.3">
      <c r="A12">
        <v>11</v>
      </c>
      <c r="B12" s="14">
        <v>44.569921968672936</v>
      </c>
      <c r="C12" s="14">
        <v>32.033155555304397</v>
      </c>
      <c r="D12" s="5">
        <v>42.332904586464139</v>
      </c>
    </row>
    <row r="13" spans="1:4" x14ac:dyDescent="0.3">
      <c r="A13">
        <v>12</v>
      </c>
      <c r="B13" s="14">
        <v>42.168802472568593</v>
      </c>
      <c r="C13" s="14">
        <v>33.419098738764831</v>
      </c>
      <c r="D13" s="5">
        <v>40.305506440347514</v>
      </c>
    </row>
    <row r="14" spans="1:4" x14ac:dyDescent="0.3">
      <c r="A14">
        <v>13</v>
      </c>
      <c r="B14" s="14">
        <v>43.241370543835821</v>
      </c>
      <c r="C14" s="14">
        <v>34.775494655031551</v>
      </c>
      <c r="D14" s="5">
        <v>44.814924307695826</v>
      </c>
    </row>
    <row r="15" spans="1:4" x14ac:dyDescent="0.3">
      <c r="A15">
        <v>14</v>
      </c>
      <c r="B15" s="14">
        <v>43.702496852871818</v>
      </c>
      <c r="C15" s="14">
        <v>35.126511850254907</v>
      </c>
      <c r="D15" s="5">
        <v>45.317301948215707</v>
      </c>
    </row>
    <row r="16" spans="1:4" x14ac:dyDescent="0.3">
      <c r="A16">
        <v>15</v>
      </c>
      <c r="B16" s="14">
        <v>45.127508534976485</v>
      </c>
      <c r="C16" s="14">
        <v>32.718370898469963</v>
      </c>
      <c r="D16" s="5">
        <v>45.423132831326804</v>
      </c>
    </row>
    <row r="17" spans="1:4" x14ac:dyDescent="0.3">
      <c r="A17">
        <v>16</v>
      </c>
      <c r="B17" s="14">
        <v>44.888330804241413</v>
      </c>
      <c r="C17" s="14">
        <v>33.141757898636712</v>
      </c>
      <c r="D17" s="5">
        <v>42.045444872367881</v>
      </c>
    </row>
    <row r="18" spans="1:4" x14ac:dyDescent="0.3">
      <c r="A18">
        <v>17</v>
      </c>
      <c r="B18" s="14">
        <v>43.70886779691633</v>
      </c>
      <c r="C18" s="14">
        <v>33.201052953477841</v>
      </c>
      <c r="D18" s="5">
        <v>43.619709354404847</v>
      </c>
    </row>
    <row r="19" spans="1:4" x14ac:dyDescent="0.3">
      <c r="A19">
        <v>18</v>
      </c>
      <c r="B19" s="14">
        <v>43.466390615999472</v>
      </c>
      <c r="C19" s="14">
        <v>33.990459023166935</v>
      </c>
      <c r="D19" s="5">
        <v>44.462434585333874</v>
      </c>
    </row>
    <row r="20" spans="1:4" x14ac:dyDescent="0.3">
      <c r="A20">
        <v>19</v>
      </c>
      <c r="B20" s="14">
        <v>43.839390741398468</v>
      </c>
      <c r="C20" s="14">
        <v>34.373680367366852</v>
      </c>
      <c r="D20" s="5">
        <v>44.701309309067454</v>
      </c>
    </row>
    <row r="21" spans="1:4" x14ac:dyDescent="0.3">
      <c r="A21">
        <v>20</v>
      </c>
      <c r="B21" s="14">
        <v>44.722878973462109</v>
      </c>
      <c r="C21" s="14">
        <v>33.425786892099858</v>
      </c>
      <c r="D21" s="5">
        <v>45.289754995513817</v>
      </c>
    </row>
    <row r="22" spans="1:4" x14ac:dyDescent="0.3">
      <c r="A22">
        <v>21</v>
      </c>
      <c r="B22" s="14">
        <v>46.95710468297267</v>
      </c>
      <c r="C22" s="14">
        <v>33.670617962728684</v>
      </c>
      <c r="D22" s="5">
        <v>42.320937881934135</v>
      </c>
    </row>
    <row r="23" spans="1:4" x14ac:dyDescent="0.3">
      <c r="A23">
        <v>22</v>
      </c>
      <c r="B23" s="14">
        <v>43.459342514009506</v>
      </c>
      <c r="C23" s="14">
        <v>32.401625021435756</v>
      </c>
      <c r="D23" s="5">
        <v>45.05517581229261</v>
      </c>
    </row>
    <row r="24" spans="1:4" x14ac:dyDescent="0.3">
      <c r="A24">
        <v>23</v>
      </c>
      <c r="B24" s="14">
        <v>44.594452850411109</v>
      </c>
      <c r="C24" s="14">
        <v>34.591944653415815</v>
      </c>
      <c r="D24" s="5">
        <v>43.497456926001888</v>
      </c>
    </row>
    <row r="25" spans="1:4" x14ac:dyDescent="0.3">
      <c r="A25">
        <v>24</v>
      </c>
      <c r="B25" s="14">
        <v>43.480170016863518</v>
      </c>
      <c r="C25" s="14">
        <v>34.033532686394885</v>
      </c>
      <c r="D25" s="5">
        <v>44.310420594586901</v>
      </c>
    </row>
    <row r="26" spans="1:4" x14ac:dyDescent="0.3">
      <c r="A26">
        <v>25</v>
      </c>
      <c r="B26" s="14">
        <v>40.016867658650376</v>
      </c>
      <c r="C26" s="14">
        <v>34.833236625171573</v>
      </c>
      <c r="D26" s="5">
        <v>44.794687389522252</v>
      </c>
    </row>
    <row r="27" spans="1:4" x14ac:dyDescent="0.3">
      <c r="A27">
        <v>26</v>
      </c>
      <c r="B27" s="14">
        <v>44.359939137690198</v>
      </c>
      <c r="C27" s="14">
        <v>33.260180988882276</v>
      </c>
      <c r="D27" s="5">
        <v>42.080343643770952</v>
      </c>
    </row>
    <row r="28" spans="1:4" x14ac:dyDescent="0.3">
      <c r="A28">
        <v>27</v>
      </c>
      <c r="B28" s="14">
        <v>42.566506021755309</v>
      </c>
      <c r="C28" s="14">
        <v>33.206719988855383</v>
      </c>
      <c r="D28" s="5">
        <v>40.85290978902637</v>
      </c>
    </row>
    <row r="29" spans="1:4" x14ac:dyDescent="0.3">
      <c r="A29">
        <v>28</v>
      </c>
      <c r="B29" s="14">
        <v>44.081224662302375</v>
      </c>
      <c r="C29" s="14">
        <v>31.822610521884908</v>
      </c>
      <c r="D29" s="5">
        <v>42.102334913725223</v>
      </c>
    </row>
    <row r="30" spans="1:4" x14ac:dyDescent="0.3">
      <c r="A30">
        <v>29</v>
      </c>
      <c r="B30" s="14">
        <v>42.485804900541453</v>
      </c>
      <c r="C30" s="14">
        <v>35.588858238116622</v>
      </c>
      <c r="D30" s="5">
        <v>45.5064716903223</v>
      </c>
    </row>
    <row r="31" spans="1:4" x14ac:dyDescent="0.3">
      <c r="A31">
        <v>30</v>
      </c>
      <c r="B31" s="14">
        <v>41.77988539829321</v>
      </c>
      <c r="C31" s="14">
        <v>32.558341517869621</v>
      </c>
      <c r="D31" s="5">
        <v>39.85549383410514</v>
      </c>
    </row>
    <row r="32" spans="1:4" x14ac:dyDescent="0.3">
      <c r="A32">
        <v>31</v>
      </c>
      <c r="B32" s="14">
        <v>46.507367558283427</v>
      </c>
      <c r="C32" s="14">
        <v>32.836077135268262</v>
      </c>
      <c r="D32" s="5">
        <v>45.13788072727634</v>
      </c>
    </row>
    <row r="33" spans="1:4" x14ac:dyDescent="0.3">
      <c r="A33">
        <v>32</v>
      </c>
      <c r="B33" s="14">
        <v>44.811666340845456</v>
      </c>
      <c r="C33" s="14">
        <v>35.059972436893062</v>
      </c>
      <c r="D33" s="5">
        <v>42.031521712633428</v>
      </c>
    </row>
    <row r="34" spans="1:4" x14ac:dyDescent="0.3">
      <c r="A34">
        <v>33</v>
      </c>
      <c r="B34" s="14">
        <v>42.776764997429495</v>
      </c>
      <c r="C34" s="14">
        <v>35.197478205571585</v>
      </c>
      <c r="D34" s="5">
        <v>44.092106714415557</v>
      </c>
    </row>
    <row r="35" spans="1:4" x14ac:dyDescent="0.3">
      <c r="A35">
        <v>34</v>
      </c>
      <c r="B35" s="14">
        <v>42.139707168556846</v>
      </c>
      <c r="C35" s="14">
        <v>34.818439354376245</v>
      </c>
      <c r="D35" s="5">
        <v>44.433195294205234</v>
      </c>
    </row>
    <row r="36" spans="1:4" x14ac:dyDescent="0.3">
      <c r="A36">
        <v>35</v>
      </c>
      <c r="B36" s="14">
        <v>43.204535170001293</v>
      </c>
      <c r="C36" s="14">
        <v>32.622267692678022</v>
      </c>
      <c r="D36" s="5">
        <v>44.117988345217711</v>
      </c>
    </row>
    <row r="37" spans="1:4" x14ac:dyDescent="0.3">
      <c r="A37">
        <v>36</v>
      </c>
      <c r="B37" s="14">
        <v>45.197900118909416</v>
      </c>
      <c r="C37" s="14">
        <v>31.342713744864003</v>
      </c>
      <c r="D37" s="5">
        <v>43.228172202236614</v>
      </c>
    </row>
    <row r="38" spans="1:4" x14ac:dyDescent="0.3">
      <c r="A38">
        <v>37</v>
      </c>
      <c r="B38" s="14">
        <v>44.814233735494817</v>
      </c>
      <c r="C38" s="14">
        <v>33.234857451682267</v>
      </c>
      <c r="D38" s="5">
        <v>41.636492036498936</v>
      </c>
    </row>
    <row r="39" spans="1:4" x14ac:dyDescent="0.3">
      <c r="A39">
        <v>38</v>
      </c>
      <c r="B39" s="14">
        <v>43.494540625320958</v>
      </c>
      <c r="C39" s="14">
        <v>32.719662562368327</v>
      </c>
      <c r="D39" s="5">
        <v>42.382472129431598</v>
      </c>
    </row>
    <row r="40" spans="1:4" x14ac:dyDescent="0.3">
      <c r="A40">
        <v>39</v>
      </c>
      <c r="B40" s="14">
        <v>43.470635906940927</v>
      </c>
      <c r="C40" s="14">
        <v>36.026095691197085</v>
      </c>
      <c r="D40" s="5">
        <v>43.389916153670626</v>
      </c>
    </row>
    <row r="41" spans="1:4" x14ac:dyDescent="0.3">
      <c r="A41">
        <v>40</v>
      </c>
      <c r="B41" s="14">
        <v>43.604902575587062</v>
      </c>
      <c r="C41" s="14">
        <v>34.620293158760859</v>
      </c>
      <c r="D41" s="5">
        <v>43.830253366952277</v>
      </c>
    </row>
    <row r="42" spans="1:4" x14ac:dyDescent="0.3">
      <c r="A42">
        <v>41</v>
      </c>
      <c r="B42" s="14">
        <v>40.537537657860838</v>
      </c>
      <c r="C42" s="14">
        <v>34.716965138588328</v>
      </c>
      <c r="D42" s="5">
        <v>44.376273890952469</v>
      </c>
    </row>
    <row r="43" spans="1:4" x14ac:dyDescent="0.3">
      <c r="A43">
        <v>42</v>
      </c>
      <c r="B43" s="14">
        <v>45.337657628332288</v>
      </c>
      <c r="C43" s="14">
        <v>36.844357823370672</v>
      </c>
      <c r="D43" s="5">
        <v>39.63810550527019</v>
      </c>
    </row>
    <row r="44" spans="1:4" x14ac:dyDescent="0.3">
      <c r="A44">
        <v>43</v>
      </c>
      <c r="B44" s="14">
        <v>42.584375148705632</v>
      </c>
      <c r="C44" s="14">
        <v>36.062651929982593</v>
      </c>
      <c r="D44" s="5">
        <v>45.374407372844338</v>
      </c>
    </row>
    <row r="45" spans="1:4" x14ac:dyDescent="0.3">
      <c r="A45">
        <v>44</v>
      </c>
      <c r="B45" s="14">
        <v>43.595323891809386</v>
      </c>
      <c r="C45" s="14">
        <v>35.012683048313633</v>
      </c>
      <c r="D45" s="5">
        <v>42.732273827788205</v>
      </c>
    </row>
    <row r="46" spans="1:4" x14ac:dyDescent="0.3">
      <c r="A46">
        <v>45</v>
      </c>
      <c r="B46" s="14">
        <v>43.306435601924186</v>
      </c>
      <c r="C46" s="14">
        <v>33.478777143380633</v>
      </c>
      <c r="D46" s="5">
        <v>44.643671429100038</v>
      </c>
    </row>
    <row r="47" spans="1:4" x14ac:dyDescent="0.3">
      <c r="A47">
        <v>46</v>
      </c>
      <c r="B47" s="14">
        <v>41.704380348433276</v>
      </c>
      <c r="C47" s="14">
        <v>31.825508597952606</v>
      </c>
      <c r="D47" s="5">
        <v>40.170406114963278</v>
      </c>
    </row>
    <row r="48" spans="1:4" x14ac:dyDescent="0.3">
      <c r="A48">
        <v>47</v>
      </c>
      <c r="B48" s="14">
        <v>40.575248010954354</v>
      </c>
      <c r="C48" s="14">
        <v>34.153410874486894</v>
      </c>
      <c r="D48" s="5">
        <v>44.165345260311824</v>
      </c>
    </row>
    <row r="49" spans="1:4" x14ac:dyDescent="0.3">
      <c r="A49">
        <v>48</v>
      </c>
      <c r="B49" s="14">
        <v>44.123750803434191</v>
      </c>
      <c r="C49" s="14">
        <v>33.912804032569277</v>
      </c>
      <c r="D49" s="5">
        <v>40.977245680785039</v>
      </c>
    </row>
    <row r="50" spans="1:4" x14ac:dyDescent="0.3">
      <c r="A50">
        <v>49</v>
      </c>
      <c r="B50" s="14">
        <v>45.278108395130403</v>
      </c>
      <c r="C50" s="14">
        <v>35.437800012696769</v>
      </c>
      <c r="D50" s="5">
        <v>43.583017655243623</v>
      </c>
    </row>
    <row r="51" spans="1:4" x14ac:dyDescent="0.3">
      <c r="A51">
        <v>50</v>
      </c>
      <c r="B51" s="14">
        <v>43.138173354080799</v>
      </c>
      <c r="C51" s="14">
        <v>32.748064671761746</v>
      </c>
      <c r="D51" s="5">
        <v>44.483355378805321</v>
      </c>
    </row>
    <row r="52" spans="1:4" x14ac:dyDescent="0.3">
      <c r="A52">
        <v>51</v>
      </c>
      <c r="B52" s="14">
        <v>44.109319507618437</v>
      </c>
      <c r="C52" s="14">
        <v>33.499044383443149</v>
      </c>
      <c r="D52" s="5">
        <v>43.73961015237272</v>
      </c>
    </row>
    <row r="53" spans="1:4" x14ac:dyDescent="0.3">
      <c r="A53">
        <v>52</v>
      </c>
      <c r="B53" s="14">
        <v>44.410659256432311</v>
      </c>
      <c r="C53" s="14">
        <v>32.177618939724496</v>
      </c>
      <c r="D53" s="5">
        <v>41.98548888340386</v>
      </c>
    </row>
    <row r="54" spans="1:4" x14ac:dyDescent="0.3">
      <c r="A54">
        <v>53</v>
      </c>
      <c r="B54" s="14">
        <v>43.222763489987088</v>
      </c>
      <c r="C54" s="14">
        <v>35.921852601567963</v>
      </c>
      <c r="D54" s="5">
        <v>45.532634680859822</v>
      </c>
    </row>
    <row r="55" spans="1:4" x14ac:dyDescent="0.3">
      <c r="A55">
        <v>54</v>
      </c>
      <c r="B55" s="14">
        <v>44.894254857993324</v>
      </c>
      <c r="C55" s="14">
        <v>33.488254027211575</v>
      </c>
      <c r="D55" s="5">
        <v>43.40708407066834</v>
      </c>
    </row>
    <row r="56" spans="1:4" x14ac:dyDescent="0.3">
      <c r="A56">
        <v>55</v>
      </c>
      <c r="B56" s="14">
        <v>42.229798716684215</v>
      </c>
      <c r="C56" s="14">
        <v>33.082354124096078</v>
      </c>
      <c r="D56" s="5">
        <v>43.198189048934921</v>
      </c>
    </row>
    <row r="57" spans="1:4" x14ac:dyDescent="0.3">
      <c r="A57">
        <v>56</v>
      </c>
      <c r="B57" s="14">
        <v>45.084505480590444</v>
      </c>
      <c r="C57" s="14">
        <v>34.271568602783304</v>
      </c>
      <c r="D57" s="5">
        <v>44.05952561228009</v>
      </c>
    </row>
    <row r="58" spans="1:4" x14ac:dyDescent="0.3">
      <c r="A58">
        <v>57</v>
      </c>
      <c r="B58" s="14">
        <v>42.075990551816624</v>
      </c>
      <c r="C58" s="14">
        <v>32.383827515744478</v>
      </c>
      <c r="D58" s="5">
        <v>44.637084709846285</v>
      </c>
    </row>
    <row r="59" spans="1:4" x14ac:dyDescent="0.3">
      <c r="A59">
        <v>58</v>
      </c>
      <c r="B59" s="14">
        <v>43.422430716363849</v>
      </c>
      <c r="C59" s="14">
        <v>35.486710067520477</v>
      </c>
      <c r="D59" s="5">
        <v>43.53907058248884</v>
      </c>
    </row>
    <row r="60" spans="1:4" x14ac:dyDescent="0.3">
      <c r="A60">
        <v>59</v>
      </c>
      <c r="B60" s="14">
        <v>40.757870606647678</v>
      </c>
      <c r="C60" s="14">
        <v>36.149620571440686</v>
      </c>
      <c r="D60" s="5">
        <v>43.823146387285725</v>
      </c>
    </row>
    <row r="61" spans="1:4" x14ac:dyDescent="0.3">
      <c r="A61">
        <v>60</v>
      </c>
      <c r="B61" s="14">
        <v>40.473024322105623</v>
      </c>
      <c r="C61" s="14">
        <v>33.446599649540474</v>
      </c>
      <c r="D61" s="5">
        <v>41.768281636256063</v>
      </c>
    </row>
    <row r="62" spans="1:4" x14ac:dyDescent="0.3">
      <c r="A62">
        <v>61</v>
      </c>
      <c r="B62" s="14">
        <v>44.406253650889361</v>
      </c>
      <c r="C62" s="14">
        <v>34.818308625784908</v>
      </c>
      <c r="D62" s="5">
        <v>43.091538830081433</v>
      </c>
    </row>
    <row r="63" spans="1:4" x14ac:dyDescent="0.3">
      <c r="A63">
        <v>62</v>
      </c>
      <c r="B63" s="14">
        <v>42.204310368357923</v>
      </c>
      <c r="C63" s="14">
        <v>34.306841917177039</v>
      </c>
      <c r="D63" s="5">
        <v>43.027579952560941</v>
      </c>
    </row>
    <row r="64" spans="1:4" x14ac:dyDescent="0.3">
      <c r="A64">
        <v>63</v>
      </c>
      <c r="B64" s="14">
        <v>41.433306483544818</v>
      </c>
      <c r="C64" s="14">
        <v>35.690626375069677</v>
      </c>
      <c r="D64" s="5">
        <v>42.639717765970275</v>
      </c>
    </row>
    <row r="65" spans="1:4" x14ac:dyDescent="0.3">
      <c r="A65">
        <v>64</v>
      </c>
      <c r="B65" s="14">
        <v>43.867810835978361</v>
      </c>
      <c r="C65" s="14">
        <v>36.052683730481704</v>
      </c>
      <c r="D65" s="5">
        <v>42.550906523532035</v>
      </c>
    </row>
    <row r="66" spans="1:4" x14ac:dyDescent="0.3">
      <c r="A66">
        <v>65</v>
      </c>
      <c r="B66" s="14">
        <v>39.669999943270568</v>
      </c>
      <c r="C66" s="14">
        <v>36.587116255804467</v>
      </c>
      <c r="D66" s="5">
        <v>43.546755950476864</v>
      </c>
    </row>
    <row r="67" spans="1:4" x14ac:dyDescent="0.3">
      <c r="A67">
        <v>66</v>
      </c>
      <c r="B67" s="14">
        <v>43.759397456143304</v>
      </c>
      <c r="C67" s="14">
        <v>32.933178474556875</v>
      </c>
      <c r="D67" s="5">
        <v>43.464839447732494</v>
      </c>
    </row>
    <row r="68" spans="1:4" x14ac:dyDescent="0.3">
      <c r="A68">
        <v>67</v>
      </c>
      <c r="B68" s="14">
        <v>45.16096876052449</v>
      </c>
      <c r="C68" s="14">
        <v>32.242941096372817</v>
      </c>
      <c r="D68" s="5">
        <v>44.586734467881627</v>
      </c>
    </row>
    <row r="69" spans="1:4" x14ac:dyDescent="0.3">
      <c r="A69">
        <v>68</v>
      </c>
      <c r="B69" s="14">
        <v>44.949423995392145</v>
      </c>
      <c r="C69" s="14">
        <v>34.007957058356546</v>
      </c>
      <c r="D69" s="5">
        <v>41.929662519724296</v>
      </c>
    </row>
    <row r="70" spans="1:4" x14ac:dyDescent="0.3">
      <c r="A70">
        <v>69</v>
      </c>
      <c r="B70" s="14">
        <v>44.512527595670932</v>
      </c>
      <c r="C70" s="14">
        <v>35.080122816148361</v>
      </c>
      <c r="D70" s="5">
        <v>39.76630801709797</v>
      </c>
    </row>
    <row r="71" spans="1:4" x14ac:dyDescent="0.3">
      <c r="A71">
        <v>70</v>
      </c>
      <c r="B71" s="14">
        <v>41.96305382425129</v>
      </c>
      <c r="C71" s="14">
        <v>33.833888361365503</v>
      </c>
      <c r="D71" s="5">
        <v>43.520529345853113</v>
      </c>
    </row>
    <row r="72" spans="1:4" x14ac:dyDescent="0.3">
      <c r="A72">
        <v>71</v>
      </c>
      <c r="B72" s="14">
        <v>45.025100057864144</v>
      </c>
      <c r="C72" s="14">
        <v>31.758723225967636</v>
      </c>
      <c r="D72" s="5">
        <v>42.463072402022668</v>
      </c>
    </row>
    <row r="73" spans="1:4" x14ac:dyDescent="0.3">
      <c r="A73">
        <v>72</v>
      </c>
      <c r="B73" s="14">
        <v>45.763282803461927</v>
      </c>
      <c r="C73" s="14">
        <v>33.864493694440817</v>
      </c>
      <c r="D73" s="5">
        <v>40.755630826322516</v>
      </c>
    </row>
    <row r="74" spans="1:4" x14ac:dyDescent="0.3">
      <c r="A74">
        <v>73</v>
      </c>
      <c r="B74" s="14">
        <v>44.267991754633179</v>
      </c>
      <c r="C74" s="14">
        <v>32.88907608811941</v>
      </c>
      <c r="D74" s="5">
        <v>44.016184180528896</v>
      </c>
    </row>
    <row r="75" spans="1:4" x14ac:dyDescent="0.3">
      <c r="A75">
        <v>74</v>
      </c>
      <c r="B75" s="14">
        <v>42.590396352519683</v>
      </c>
      <c r="C75" s="14">
        <v>32.755089208976614</v>
      </c>
      <c r="D75" s="5">
        <v>44.408888243648626</v>
      </c>
    </row>
    <row r="76" spans="1:4" x14ac:dyDescent="0.3">
      <c r="A76">
        <v>75</v>
      </c>
      <c r="B76" s="14">
        <v>41.291035879758965</v>
      </c>
      <c r="C76" s="14">
        <v>34.467635965075878</v>
      </c>
      <c r="D76" s="5">
        <v>43.520381823072178</v>
      </c>
    </row>
    <row r="77" spans="1:4" x14ac:dyDescent="0.3">
      <c r="A77">
        <v>76</v>
      </c>
      <c r="B77" s="14">
        <v>43.073272092286501</v>
      </c>
      <c r="C77" s="14">
        <v>32.636691200425361</v>
      </c>
      <c r="D77" s="5">
        <v>45.529973286699565</v>
      </c>
    </row>
    <row r="78" spans="1:4" x14ac:dyDescent="0.3">
      <c r="A78">
        <v>77</v>
      </c>
      <c r="B78" s="14">
        <v>42.382211915168703</v>
      </c>
      <c r="C78" s="14">
        <v>32.825663110352451</v>
      </c>
      <c r="D78" s="5">
        <v>43.871885101347992</v>
      </c>
    </row>
    <row r="79" spans="1:4" x14ac:dyDescent="0.3">
      <c r="A79">
        <v>78</v>
      </c>
      <c r="B79" s="14">
        <v>42.228855721792904</v>
      </c>
      <c r="C79" s="14">
        <v>33.741601644546378</v>
      </c>
      <c r="D79" s="5">
        <v>44.003929685877168</v>
      </c>
    </row>
    <row r="80" spans="1:4" x14ac:dyDescent="0.3">
      <c r="A80">
        <v>79</v>
      </c>
      <c r="B80" s="14">
        <v>42.010603225067783</v>
      </c>
      <c r="C80" s="14">
        <v>33.209186324898731</v>
      </c>
      <c r="D80" s="5">
        <v>42.768454110781491</v>
      </c>
    </row>
    <row r="81" spans="1:4" x14ac:dyDescent="0.3">
      <c r="A81">
        <v>80</v>
      </c>
      <c r="B81" s="14">
        <v>43.560312243856053</v>
      </c>
      <c r="C81" s="14">
        <v>33.933872798606316</v>
      </c>
      <c r="D81" s="5">
        <v>42.942160848439151</v>
      </c>
    </row>
    <row r="82" spans="1:4" x14ac:dyDescent="0.3">
      <c r="A82">
        <v>81</v>
      </c>
      <c r="B82" s="14">
        <v>42.649762942280546</v>
      </c>
      <c r="C82" s="14">
        <v>33.879426298561263</v>
      </c>
      <c r="D82" s="5">
        <v>45.453662829533947</v>
      </c>
    </row>
    <row r="83" spans="1:4" x14ac:dyDescent="0.3">
      <c r="A83">
        <v>82</v>
      </c>
      <c r="B83" s="14">
        <v>42.600080212796748</v>
      </c>
      <c r="C83" s="14">
        <v>34.275028473680884</v>
      </c>
      <c r="D83" s="5">
        <v>42.884114518670245</v>
      </c>
    </row>
    <row r="84" spans="1:4" x14ac:dyDescent="0.3">
      <c r="A84">
        <v>83</v>
      </c>
      <c r="B84" s="14">
        <v>43.676767675034547</v>
      </c>
      <c r="C84" s="14">
        <v>35.151266314846858</v>
      </c>
      <c r="D84" s="5">
        <v>42.065502539726197</v>
      </c>
    </row>
    <row r="85" spans="1:4" x14ac:dyDescent="0.3">
      <c r="A85">
        <v>84</v>
      </c>
      <c r="B85" s="14">
        <v>44.414367093108098</v>
      </c>
      <c r="C85" s="14">
        <v>35.591350640428139</v>
      </c>
      <c r="D85" s="5">
        <v>44.357546655166445</v>
      </c>
    </row>
    <row r="86" spans="1:4" x14ac:dyDescent="0.3">
      <c r="A86">
        <v>85</v>
      </c>
      <c r="B86" s="14">
        <v>43.755243564445855</v>
      </c>
      <c r="C86" s="14">
        <v>32.056885332073918</v>
      </c>
      <c r="D86" s="5">
        <v>44.163048403074463</v>
      </c>
    </row>
    <row r="87" spans="1:4" x14ac:dyDescent="0.3">
      <c r="A87">
        <v>86</v>
      </c>
      <c r="B87" s="14">
        <v>44.506667141923359</v>
      </c>
      <c r="C87" s="14">
        <v>37.075061370961635</v>
      </c>
      <c r="D87" s="5">
        <v>46.472297947815065</v>
      </c>
    </row>
    <row r="88" spans="1:4" x14ac:dyDescent="0.3">
      <c r="A88">
        <v>87</v>
      </c>
      <c r="B88" s="14">
        <v>44.066133769539441</v>
      </c>
      <c r="C88" s="14">
        <v>33.235460783937135</v>
      </c>
      <c r="D88" s="5">
        <v>42.682307661302936</v>
      </c>
    </row>
    <row r="89" spans="1:4" x14ac:dyDescent="0.3">
      <c r="A89">
        <v>88</v>
      </c>
      <c r="B89" s="14">
        <v>43.849636297793083</v>
      </c>
      <c r="C89" s="14">
        <v>34.504774390884727</v>
      </c>
      <c r="D89" s="5">
        <v>43.68776627622232</v>
      </c>
    </row>
    <row r="90" spans="1:4" x14ac:dyDescent="0.3">
      <c r="A90">
        <v>89</v>
      </c>
      <c r="B90" s="14">
        <v>40.977407283569455</v>
      </c>
      <c r="C90" s="14">
        <v>34.084946015372005</v>
      </c>
      <c r="D90" s="5">
        <v>43.780186432816713</v>
      </c>
    </row>
    <row r="91" spans="1:4" x14ac:dyDescent="0.3">
      <c r="A91">
        <v>90</v>
      </c>
      <c r="B91" s="14">
        <v>42.142219296231033</v>
      </c>
      <c r="C91" s="14">
        <v>36.951640184209161</v>
      </c>
      <c r="D91" s="5">
        <v>44.512406943216313</v>
      </c>
    </row>
    <row r="92" spans="1:4" x14ac:dyDescent="0.3">
      <c r="A92">
        <v>91</v>
      </c>
      <c r="B92" s="14">
        <v>44.090494545894011</v>
      </c>
      <c r="C92" s="14">
        <v>34.998841475592151</v>
      </c>
      <c r="D92" s="5">
        <v>43.008460132441854</v>
      </c>
    </row>
    <row r="93" spans="1:4" x14ac:dyDescent="0.3">
      <c r="A93">
        <v>92</v>
      </c>
      <c r="B93" s="14">
        <v>44.701110188774564</v>
      </c>
      <c r="C93" s="14">
        <v>35.801492052892748</v>
      </c>
      <c r="D93" s="5">
        <v>41.799799327205697</v>
      </c>
    </row>
    <row r="94" spans="1:4" x14ac:dyDescent="0.3">
      <c r="A94">
        <v>93</v>
      </c>
      <c r="B94" s="14">
        <v>40.567993079020226</v>
      </c>
      <c r="C94" s="14">
        <v>34.163564435306412</v>
      </c>
      <c r="D94" s="5">
        <v>46.2068693377648</v>
      </c>
    </row>
    <row r="95" spans="1:4" x14ac:dyDescent="0.3">
      <c r="A95">
        <v>94</v>
      </c>
      <c r="B95" s="14">
        <v>44.107992461154936</v>
      </c>
      <c r="C95" s="14">
        <v>35.882233310118039</v>
      </c>
      <c r="D95" s="5">
        <v>41.325643295651822</v>
      </c>
    </row>
    <row r="96" spans="1:4" x14ac:dyDescent="0.3">
      <c r="A96">
        <v>95</v>
      </c>
      <c r="B96" s="14">
        <v>44.228625307017374</v>
      </c>
      <c r="C96" s="14">
        <v>36.657318467400458</v>
      </c>
      <c r="D96" s="5">
        <v>44.084386683567452</v>
      </c>
    </row>
    <row r="97" spans="1:4" x14ac:dyDescent="0.3">
      <c r="A97">
        <v>96</v>
      </c>
      <c r="B97" s="14">
        <v>46.294079974960106</v>
      </c>
      <c r="C97" s="14">
        <v>30.096271591905918</v>
      </c>
      <c r="D97" s="5">
        <v>43.504730661386006</v>
      </c>
    </row>
    <row r="98" spans="1:4" x14ac:dyDescent="0.3">
      <c r="A98">
        <v>97</v>
      </c>
      <c r="B98" s="14">
        <v>40.959183903514266</v>
      </c>
      <c r="C98" s="14">
        <v>34.390824018249269</v>
      </c>
      <c r="D98" s="5">
        <v>43.085616818997075</v>
      </c>
    </row>
    <row r="99" spans="1:4" x14ac:dyDescent="0.3">
      <c r="A99">
        <v>98</v>
      </c>
      <c r="B99" s="14">
        <v>39.418894511042318</v>
      </c>
      <c r="C99" s="14">
        <v>34.763999629771867</v>
      </c>
      <c r="D99" s="5">
        <v>41.582833474872672</v>
      </c>
    </row>
    <row r="100" spans="1:4" x14ac:dyDescent="0.3">
      <c r="A100">
        <v>99</v>
      </c>
      <c r="B100" s="14">
        <v>43.908152017803445</v>
      </c>
      <c r="C100" s="14">
        <v>34.8788241385869</v>
      </c>
      <c r="D100" s="5">
        <v>42.54288918352173</v>
      </c>
    </row>
    <row r="101" spans="1:4" x14ac:dyDescent="0.3">
      <c r="A101">
        <v>100</v>
      </c>
      <c r="B101" s="14">
        <v>42.288770972257247</v>
      </c>
      <c r="C101" s="14">
        <v>33.882644159375545</v>
      </c>
      <c r="D101" s="5">
        <v>44.452033187251686</v>
      </c>
    </row>
    <row r="102" spans="1:4" x14ac:dyDescent="0.3">
      <c r="A102">
        <v>101</v>
      </c>
      <c r="B102" s="14">
        <v>46.000138194163867</v>
      </c>
      <c r="C102" s="14">
        <v>34.991163654154768</v>
      </c>
      <c r="D102" s="5">
        <v>42.465875019481139</v>
      </c>
    </row>
    <row r="103" spans="1:4" x14ac:dyDescent="0.3">
      <c r="A103">
        <v>102</v>
      </c>
      <c r="B103" s="14">
        <v>43.826738748607767</v>
      </c>
      <c r="C103" s="14">
        <v>33.04690179864</v>
      </c>
      <c r="D103" s="5">
        <v>42.849931884074579</v>
      </c>
    </row>
    <row r="104" spans="1:4" x14ac:dyDescent="0.3">
      <c r="A104">
        <v>103</v>
      </c>
      <c r="B104" s="14">
        <v>42.240869061373388</v>
      </c>
      <c r="C104" s="14">
        <v>31.15601409308076</v>
      </c>
      <c r="D104" s="5">
        <v>42.30344058471303</v>
      </c>
    </row>
    <row r="105" spans="1:4" x14ac:dyDescent="0.3">
      <c r="A105">
        <v>104</v>
      </c>
      <c r="B105" s="14">
        <v>44.646974086154358</v>
      </c>
      <c r="C105" s="14">
        <v>34.060453485800046</v>
      </c>
      <c r="D105" s="5">
        <v>43.109487044014919</v>
      </c>
    </row>
    <row r="106" spans="1:4" x14ac:dyDescent="0.3">
      <c r="A106">
        <v>105</v>
      </c>
      <c r="B106" s="14">
        <v>44.530618760011521</v>
      </c>
      <c r="C106" s="14">
        <v>33.75584313458792</v>
      </c>
      <c r="D106" s="5">
        <v>44.409385874183556</v>
      </c>
    </row>
    <row r="107" spans="1:4" x14ac:dyDescent="0.3">
      <c r="A107">
        <v>106</v>
      </c>
      <c r="B107" s="14">
        <v>44.240589490340504</v>
      </c>
      <c r="C107" s="14">
        <v>36.316025492627183</v>
      </c>
      <c r="D107" s="5">
        <v>42.212020531918547</v>
      </c>
    </row>
    <row r="108" spans="1:4" x14ac:dyDescent="0.3">
      <c r="A108">
        <v>107</v>
      </c>
      <c r="B108" s="14">
        <v>45.193949970113842</v>
      </c>
      <c r="C108" s="14">
        <v>31.165985685684468</v>
      </c>
      <c r="D108" s="5">
        <v>42.33651684157887</v>
      </c>
    </row>
    <row r="109" spans="1:4" x14ac:dyDescent="0.3">
      <c r="A109">
        <v>108</v>
      </c>
      <c r="B109" s="14">
        <v>42.185747012653437</v>
      </c>
      <c r="C109" s="14">
        <v>35.219468807587475</v>
      </c>
      <c r="D109" s="5">
        <v>41.939426405417365</v>
      </c>
    </row>
    <row r="110" spans="1:4" x14ac:dyDescent="0.3">
      <c r="A110">
        <v>109</v>
      </c>
      <c r="B110" s="14">
        <v>42.225187451970925</v>
      </c>
      <c r="C110" s="14">
        <v>32.832687778628312</v>
      </c>
      <c r="D110" s="5">
        <v>41.194268083196917</v>
      </c>
    </row>
    <row r="111" spans="1:4" x14ac:dyDescent="0.3">
      <c r="A111">
        <v>110</v>
      </c>
      <c r="B111" s="14">
        <v>44.905319053153484</v>
      </c>
      <c r="C111" s="14">
        <v>33.331920727075406</v>
      </c>
      <c r="D111" s="5">
        <v>43.251254699694563</v>
      </c>
    </row>
    <row r="112" spans="1:4" x14ac:dyDescent="0.3">
      <c r="A112">
        <v>111</v>
      </c>
      <c r="B112" s="14">
        <v>41.860306658000646</v>
      </c>
      <c r="C112" s="14">
        <v>33.583599669531331</v>
      </c>
      <c r="D112" s="5">
        <v>43.163021791140693</v>
      </c>
    </row>
    <row r="113" spans="1:4" x14ac:dyDescent="0.3">
      <c r="A113">
        <v>112</v>
      </c>
      <c r="B113" s="14">
        <v>42.055380333096409</v>
      </c>
      <c r="C113" s="14">
        <v>35.067653493390381</v>
      </c>
      <c r="D113" s="5">
        <v>43.167558975781482</v>
      </c>
    </row>
    <row r="114" spans="1:4" x14ac:dyDescent="0.3">
      <c r="A114">
        <v>113</v>
      </c>
      <c r="B114" s="14">
        <v>44.006722537059339</v>
      </c>
      <c r="C114" s="14">
        <v>32.342650567291372</v>
      </c>
      <c r="D114" s="5">
        <v>46.132733605930177</v>
      </c>
    </row>
    <row r="115" spans="1:4" x14ac:dyDescent="0.3">
      <c r="A115">
        <v>114</v>
      </c>
      <c r="B115" s="14">
        <v>44.200317962718778</v>
      </c>
      <c r="C115" s="14">
        <v>35.639114690492782</v>
      </c>
      <c r="D115" s="5">
        <v>45.378755318759787</v>
      </c>
    </row>
    <row r="116" spans="1:4" x14ac:dyDescent="0.3">
      <c r="A116">
        <v>115</v>
      </c>
      <c r="B116" s="14">
        <v>43.835167981152857</v>
      </c>
      <c r="C116" s="14">
        <v>33.998292331451658</v>
      </c>
      <c r="D116" s="5">
        <v>42.506220708530485</v>
      </c>
    </row>
    <row r="117" spans="1:4" x14ac:dyDescent="0.3">
      <c r="A117">
        <v>116</v>
      </c>
      <c r="B117" s="14">
        <v>41.582607883296539</v>
      </c>
      <c r="C117" s="14">
        <v>34.475514720401733</v>
      </c>
      <c r="D117" s="5">
        <v>42.377452651516961</v>
      </c>
    </row>
    <row r="118" spans="1:4" x14ac:dyDescent="0.3">
      <c r="A118">
        <v>117</v>
      </c>
      <c r="B118" s="14">
        <v>43.946204815758627</v>
      </c>
      <c r="C118" s="14">
        <v>35.612487184418711</v>
      </c>
      <c r="D118" s="5">
        <v>42.814601355010964</v>
      </c>
    </row>
    <row r="119" spans="1:4" x14ac:dyDescent="0.3">
      <c r="A119">
        <v>118</v>
      </c>
      <c r="B119" s="14">
        <v>42.498385283661413</v>
      </c>
      <c r="C119" s="14">
        <v>35.660844855228071</v>
      </c>
      <c r="D119" s="5">
        <v>43.612713134281101</v>
      </c>
    </row>
    <row r="120" spans="1:4" x14ac:dyDescent="0.3">
      <c r="A120">
        <v>119</v>
      </c>
      <c r="B120" s="14">
        <v>44.73168841057759</v>
      </c>
      <c r="C120" s="14">
        <v>33.793378462524082</v>
      </c>
      <c r="D120" s="5">
        <v>42.844554788698844</v>
      </c>
    </row>
    <row r="121" spans="1:4" x14ac:dyDescent="0.3">
      <c r="A121">
        <v>120</v>
      </c>
      <c r="B121" s="14">
        <v>44.40527251396032</v>
      </c>
      <c r="C121" s="14">
        <v>34.138729855006545</v>
      </c>
      <c r="D121" s="5">
        <v>44.084418965025158</v>
      </c>
    </row>
    <row r="122" spans="1:4" x14ac:dyDescent="0.3">
      <c r="A122">
        <v>121</v>
      </c>
      <c r="B122" s="14">
        <v>44.882239042199146</v>
      </c>
      <c r="C122" s="14">
        <v>30.671702486109268</v>
      </c>
      <c r="D122" s="5">
        <v>42.061204503951494</v>
      </c>
    </row>
    <row r="123" spans="1:4" x14ac:dyDescent="0.3">
      <c r="A123">
        <v>122</v>
      </c>
      <c r="B123" s="14">
        <v>40.446806016036511</v>
      </c>
      <c r="C123" s="14">
        <v>35.419616392419321</v>
      </c>
      <c r="D123" s="5">
        <v>44.413036487584343</v>
      </c>
    </row>
    <row r="124" spans="1:4" x14ac:dyDescent="0.3">
      <c r="A124">
        <v>123</v>
      </c>
      <c r="B124" s="14">
        <v>43.263911041999791</v>
      </c>
      <c r="C124" s="14">
        <v>34.562157676141169</v>
      </c>
      <c r="D124" s="5">
        <v>44.8399370863333</v>
      </c>
    </row>
    <row r="125" spans="1:4" x14ac:dyDescent="0.3">
      <c r="A125">
        <v>124</v>
      </c>
      <c r="B125" s="14">
        <v>43.434155522227137</v>
      </c>
      <c r="C125" s="14">
        <v>36.235927479782632</v>
      </c>
      <c r="D125" s="5">
        <v>42.393952671931572</v>
      </c>
    </row>
    <row r="126" spans="1:4" x14ac:dyDescent="0.3">
      <c r="A126">
        <v>125</v>
      </c>
      <c r="B126" s="14">
        <v>41.022980314916538</v>
      </c>
      <c r="C126" s="14">
        <v>34.797948816891171</v>
      </c>
      <c r="D126" s="5">
        <v>42.680693304699808</v>
      </c>
    </row>
    <row r="127" spans="1:4" x14ac:dyDescent="0.3">
      <c r="A127">
        <v>126</v>
      </c>
      <c r="B127" s="14">
        <v>43.040218796428711</v>
      </c>
      <c r="C127" s="14">
        <v>34.83914883400206</v>
      </c>
      <c r="D127" s="5">
        <v>41.320119192063402</v>
      </c>
    </row>
    <row r="128" spans="1:4" x14ac:dyDescent="0.3">
      <c r="A128">
        <v>127</v>
      </c>
      <c r="B128" s="14">
        <v>45.883497969129493</v>
      </c>
      <c r="C128" s="14">
        <v>33.084130825724102</v>
      </c>
      <c r="D128" s="5">
        <v>48.637041355289838</v>
      </c>
    </row>
    <row r="129" spans="1:4" x14ac:dyDescent="0.3">
      <c r="A129">
        <v>128</v>
      </c>
      <c r="B129" s="14">
        <v>42.332917648408547</v>
      </c>
      <c r="C129" s="14">
        <v>33.917274271584795</v>
      </c>
      <c r="D129" s="5">
        <v>45.860125117441505</v>
      </c>
    </row>
    <row r="130" spans="1:4" x14ac:dyDescent="0.3">
      <c r="A130">
        <v>129</v>
      </c>
      <c r="B130" s="14">
        <v>46.29238569552907</v>
      </c>
      <c r="C130" s="14">
        <v>33.485770079738771</v>
      </c>
      <c r="D130" s="5">
        <v>47.950227904297485</v>
      </c>
    </row>
    <row r="131" spans="1:4" x14ac:dyDescent="0.3">
      <c r="A131">
        <v>130</v>
      </c>
      <c r="B131" s="14">
        <v>42.806045312969061</v>
      </c>
      <c r="C131" s="14">
        <v>33.994523019127989</v>
      </c>
      <c r="D131" s="5">
        <v>43.740629058651102</v>
      </c>
    </row>
    <row r="132" spans="1:4" x14ac:dyDescent="0.3">
      <c r="A132">
        <v>131</v>
      </c>
      <c r="B132" s="14">
        <v>43.975714202208358</v>
      </c>
      <c r="C132" s="14">
        <v>35.521703317736907</v>
      </c>
      <c r="D132" s="5">
        <v>42.295495415625972</v>
      </c>
    </row>
    <row r="133" spans="1:4" x14ac:dyDescent="0.3">
      <c r="A133">
        <v>132</v>
      </c>
      <c r="B133" s="14">
        <v>44.479372921171773</v>
      </c>
      <c r="C133" s="14">
        <v>35.260417067596805</v>
      </c>
      <c r="D133" s="5">
        <v>46.272825532708509</v>
      </c>
    </row>
    <row r="134" spans="1:4" x14ac:dyDescent="0.3">
      <c r="A134">
        <v>133</v>
      </c>
      <c r="B134" s="14">
        <v>43.39747911321831</v>
      </c>
      <c r="C134" s="14">
        <v>34.427793296615377</v>
      </c>
      <c r="D134" s="5">
        <v>41.540659263347422</v>
      </c>
    </row>
    <row r="135" spans="1:4" x14ac:dyDescent="0.3">
      <c r="A135">
        <v>134</v>
      </c>
      <c r="B135" s="14">
        <v>44.055279267868443</v>
      </c>
      <c r="C135" s="14">
        <v>34.283106195398368</v>
      </c>
      <c r="D135" s="5">
        <v>42.368260932203533</v>
      </c>
    </row>
    <row r="136" spans="1:4" x14ac:dyDescent="0.3">
      <c r="A136">
        <v>135</v>
      </c>
      <c r="B136" s="14">
        <v>43.535040422371424</v>
      </c>
      <c r="C136" s="14">
        <v>34.837247423318338</v>
      </c>
      <c r="D136" s="5">
        <v>44.979750478756806</v>
      </c>
    </row>
    <row r="137" spans="1:4" x14ac:dyDescent="0.3">
      <c r="A137">
        <v>136</v>
      </c>
      <c r="B137" s="14">
        <v>41.342215812018033</v>
      </c>
      <c r="C137" s="14">
        <v>34.564617581870664</v>
      </c>
      <c r="D137" s="5">
        <v>44.414779930128027</v>
      </c>
    </row>
    <row r="138" spans="1:4" x14ac:dyDescent="0.3">
      <c r="A138">
        <v>137</v>
      </c>
      <c r="B138" s="14">
        <v>42.630755887240205</v>
      </c>
      <c r="C138" s="14">
        <v>34.233712034293518</v>
      </c>
      <c r="D138" s="5">
        <v>38.935923698923986</v>
      </c>
    </row>
    <row r="139" spans="1:4" x14ac:dyDescent="0.3">
      <c r="A139">
        <v>138</v>
      </c>
      <c r="B139" s="14">
        <v>43.289678092728714</v>
      </c>
      <c r="C139" s="14">
        <v>35.669306529548102</v>
      </c>
      <c r="D139" s="5">
        <v>40.609469659581819</v>
      </c>
    </row>
    <row r="140" spans="1:4" x14ac:dyDescent="0.3">
      <c r="A140">
        <v>139</v>
      </c>
      <c r="B140" s="14">
        <v>42.067510522997658</v>
      </c>
      <c r="C140" s="14">
        <v>33.666384092744941</v>
      </c>
      <c r="D140" s="5">
        <v>43.385910954725944</v>
      </c>
    </row>
    <row r="141" spans="1:4" x14ac:dyDescent="0.3">
      <c r="A141">
        <v>140</v>
      </c>
      <c r="B141" s="14">
        <v>42.623738237358587</v>
      </c>
      <c r="C141" s="14">
        <v>33.060481112631905</v>
      </c>
      <c r="D141" s="5">
        <v>41.716361132392322</v>
      </c>
    </row>
    <row r="142" spans="1:4" x14ac:dyDescent="0.3">
      <c r="A142">
        <v>141</v>
      </c>
      <c r="B142" s="14">
        <v>43.532581143719007</v>
      </c>
      <c r="C142" s="14">
        <v>34.300206310030731</v>
      </c>
      <c r="D142" s="5">
        <v>43.842471245772913</v>
      </c>
    </row>
    <row r="143" spans="1:4" x14ac:dyDescent="0.3">
      <c r="A143">
        <v>142</v>
      </c>
      <c r="B143" s="14">
        <v>43.061641120201422</v>
      </c>
      <c r="C143" s="14">
        <v>32.226366069649998</v>
      </c>
      <c r="D143" s="5">
        <v>43.686942536989768</v>
      </c>
    </row>
    <row r="144" spans="1:4" x14ac:dyDescent="0.3">
      <c r="A144">
        <v>143</v>
      </c>
      <c r="B144" s="14">
        <v>45.120795593704997</v>
      </c>
      <c r="C144" s="14">
        <v>35.321181480480078</v>
      </c>
      <c r="D144" s="5">
        <v>40.970035033606607</v>
      </c>
    </row>
    <row r="145" spans="1:4" x14ac:dyDescent="0.3">
      <c r="A145">
        <v>144</v>
      </c>
      <c r="B145" s="14">
        <v>43.248496859628489</v>
      </c>
      <c r="C145" s="14">
        <v>34.471258285432469</v>
      </c>
      <c r="D145" s="5">
        <v>42.699101794164179</v>
      </c>
    </row>
    <row r="146" spans="1:4" x14ac:dyDescent="0.3">
      <c r="A146">
        <v>145</v>
      </c>
      <c r="B146" s="14">
        <v>42.533977117704069</v>
      </c>
      <c r="C146" s="14">
        <v>33.636723676942943</v>
      </c>
      <c r="D146" s="5">
        <v>44.045475497988427</v>
      </c>
    </row>
    <row r="147" spans="1:4" x14ac:dyDescent="0.3">
      <c r="A147">
        <v>146</v>
      </c>
      <c r="B147" s="14">
        <v>44.648285134268711</v>
      </c>
      <c r="C147" s="14">
        <v>32.88504605311617</v>
      </c>
      <c r="D147" s="5">
        <v>41.527713368923237</v>
      </c>
    </row>
    <row r="148" spans="1:4" x14ac:dyDescent="0.3">
      <c r="A148">
        <v>147</v>
      </c>
      <c r="B148" s="14">
        <v>41.345222122461387</v>
      </c>
      <c r="C148" s="14">
        <v>34.73816781824867</v>
      </c>
      <c r="D148" s="5">
        <v>42.69031379368981</v>
      </c>
    </row>
    <row r="149" spans="1:4" x14ac:dyDescent="0.3">
      <c r="A149">
        <v>148</v>
      </c>
      <c r="B149" s="14">
        <v>42.929162484557075</v>
      </c>
      <c r="C149" s="14">
        <v>34.3452971569195</v>
      </c>
      <c r="D149" s="5">
        <v>44.690198822886607</v>
      </c>
    </row>
    <row r="150" spans="1:4" x14ac:dyDescent="0.3">
      <c r="A150">
        <v>149</v>
      </c>
      <c r="B150" s="14">
        <v>43.813106742467845</v>
      </c>
      <c r="C150" s="14">
        <v>36.055256126157424</v>
      </c>
      <c r="D150" s="5">
        <v>39.875596622601599</v>
      </c>
    </row>
    <row r="151" spans="1:4" x14ac:dyDescent="0.3">
      <c r="A151">
        <v>150</v>
      </c>
      <c r="B151" s="14">
        <v>44.663923373207851</v>
      </c>
      <c r="C151" s="14">
        <v>33.178059340826842</v>
      </c>
      <c r="D151" s="5">
        <v>40.64341679539006</v>
      </c>
    </row>
    <row r="152" spans="1:4" x14ac:dyDescent="0.3">
      <c r="A152">
        <v>151</v>
      </c>
      <c r="B152" s="14">
        <v>42.377399914354207</v>
      </c>
      <c r="C152" s="14">
        <v>33.910341339278936</v>
      </c>
      <c r="D152" s="5">
        <v>44.096970763058835</v>
      </c>
    </row>
    <row r="153" spans="1:4" x14ac:dyDescent="0.3">
      <c r="A153">
        <v>152</v>
      </c>
      <c r="B153" s="14">
        <v>42.09762969730572</v>
      </c>
      <c r="C153" s="14">
        <v>35.296656692917352</v>
      </c>
      <c r="D153" s="5">
        <v>42.144893084034926</v>
      </c>
    </row>
    <row r="154" spans="1:4" x14ac:dyDescent="0.3">
      <c r="A154">
        <v>153</v>
      </c>
      <c r="B154" s="14">
        <v>44.590919457818949</v>
      </c>
      <c r="C154" s="14">
        <v>32.081375352069763</v>
      </c>
      <c r="D154" s="5">
        <v>43.782039004986324</v>
      </c>
    </row>
    <row r="155" spans="1:4" x14ac:dyDescent="0.3">
      <c r="A155">
        <v>154</v>
      </c>
      <c r="B155" s="14">
        <v>42.659905112535874</v>
      </c>
      <c r="C155" s="14">
        <v>32.827037117347096</v>
      </c>
      <c r="D155" s="5">
        <v>41.41789724911763</v>
      </c>
    </row>
    <row r="156" spans="1:4" x14ac:dyDescent="0.3">
      <c r="A156">
        <v>155</v>
      </c>
      <c r="B156" s="14">
        <v>43.432239855222051</v>
      </c>
      <c r="C156" s="14">
        <v>35.950093075316225</v>
      </c>
      <c r="D156" s="5">
        <v>45.097597509506706</v>
      </c>
    </row>
    <row r="157" spans="1:4" x14ac:dyDescent="0.3">
      <c r="A157">
        <v>156</v>
      </c>
      <c r="B157" s="14">
        <v>44.705968827297909</v>
      </c>
      <c r="C157" s="14">
        <v>35.330281265607525</v>
      </c>
      <c r="D157" s="5">
        <v>44.609109065441878</v>
      </c>
    </row>
    <row r="158" spans="1:4" x14ac:dyDescent="0.3">
      <c r="A158">
        <v>157</v>
      </c>
      <c r="B158" s="14">
        <v>43.243336389247162</v>
      </c>
      <c r="C158" s="14">
        <v>34.901753173716159</v>
      </c>
      <c r="D158" s="5">
        <v>45.321567311799761</v>
      </c>
    </row>
    <row r="159" spans="1:4" x14ac:dyDescent="0.3">
      <c r="A159">
        <v>158</v>
      </c>
      <c r="B159" s="14">
        <v>42.475778696675583</v>
      </c>
      <c r="C159" s="14">
        <v>31.229870458311996</v>
      </c>
      <c r="D159" s="5">
        <v>41.341992238551086</v>
      </c>
    </row>
    <row r="160" spans="1:4" x14ac:dyDescent="0.3">
      <c r="A160">
        <v>159</v>
      </c>
      <c r="B160" s="14">
        <v>43.675905325906427</v>
      </c>
      <c r="C160" s="14">
        <v>34.139173335243811</v>
      </c>
      <c r="D160" s="5">
        <v>42.986158078814782</v>
      </c>
    </row>
    <row r="161" spans="1:4" x14ac:dyDescent="0.3">
      <c r="A161">
        <v>160</v>
      </c>
      <c r="B161" s="14">
        <v>43.86555094317292</v>
      </c>
      <c r="C161" s="14">
        <v>34.886679005681373</v>
      </c>
      <c r="D161" s="5">
        <v>42.464180768267987</v>
      </c>
    </row>
    <row r="162" spans="1:4" x14ac:dyDescent="0.3">
      <c r="A162">
        <v>161</v>
      </c>
      <c r="B162" s="14">
        <v>46.573716709605144</v>
      </c>
      <c r="C162" s="14">
        <v>34.654855670986201</v>
      </c>
      <c r="D162" s="5">
        <v>45.871507821900011</v>
      </c>
    </row>
    <row r="163" spans="1:4" x14ac:dyDescent="0.3">
      <c r="A163">
        <v>162</v>
      </c>
      <c r="B163" s="14">
        <v>41.595401813148058</v>
      </c>
      <c r="C163" s="14">
        <v>33.984106843245897</v>
      </c>
      <c r="D163" s="5">
        <v>41.904762436397178</v>
      </c>
    </row>
    <row r="164" spans="1:4" x14ac:dyDescent="0.3">
      <c r="A164">
        <v>163</v>
      </c>
      <c r="B164" s="14">
        <v>42.091577077441904</v>
      </c>
      <c r="C164" s="14">
        <v>34.017317993904562</v>
      </c>
      <c r="D164" s="5">
        <v>43.69646088855432</v>
      </c>
    </row>
    <row r="165" spans="1:4" x14ac:dyDescent="0.3">
      <c r="A165">
        <v>164</v>
      </c>
      <c r="B165" s="14">
        <v>44.986176833467042</v>
      </c>
      <c r="C165" s="14">
        <v>34.417104658220026</v>
      </c>
      <c r="D165" s="5">
        <v>44.000926789814145</v>
      </c>
    </row>
    <row r="166" spans="1:4" x14ac:dyDescent="0.3">
      <c r="A166">
        <v>165</v>
      </c>
      <c r="B166" s="14">
        <v>44.987651694659647</v>
      </c>
      <c r="C166" s="14">
        <v>35.610187350477069</v>
      </c>
      <c r="D166" s="5">
        <v>42.774370594214169</v>
      </c>
    </row>
    <row r="167" spans="1:4" x14ac:dyDescent="0.3">
      <c r="A167">
        <v>166</v>
      </c>
      <c r="B167" s="14">
        <v>42.309736216622632</v>
      </c>
      <c r="C167" s="14">
        <v>33.728903227645141</v>
      </c>
      <c r="D167" s="5">
        <v>46.907124387401105</v>
      </c>
    </row>
    <row r="168" spans="1:4" x14ac:dyDescent="0.3">
      <c r="A168">
        <v>167</v>
      </c>
      <c r="B168" s="14">
        <v>42.332596285343897</v>
      </c>
      <c r="C168" s="14">
        <v>34.128027188468515</v>
      </c>
      <c r="D168" s="5">
        <v>44.230640275851954</v>
      </c>
    </row>
    <row r="169" spans="1:4" x14ac:dyDescent="0.3">
      <c r="A169">
        <v>168</v>
      </c>
      <c r="B169" s="14">
        <v>41.026028431259114</v>
      </c>
      <c r="C169" s="14">
        <v>33.550676593934938</v>
      </c>
      <c r="D169" s="5">
        <v>43.063118017635347</v>
      </c>
    </row>
    <row r="170" spans="1:4" x14ac:dyDescent="0.3">
      <c r="A170">
        <v>169</v>
      </c>
      <c r="B170" s="14">
        <v>44.86240188718812</v>
      </c>
      <c r="C170" s="14">
        <v>35.355509462503115</v>
      </c>
      <c r="D170" s="5">
        <v>44.609202250866552</v>
      </c>
    </row>
    <row r="171" spans="1:4" x14ac:dyDescent="0.3">
      <c r="A171">
        <v>170</v>
      </c>
      <c r="B171" s="14">
        <v>42.148522515633204</v>
      </c>
      <c r="C171" s="14">
        <v>36.462243746223891</v>
      </c>
      <c r="D171" s="5">
        <v>39.781083328215473</v>
      </c>
    </row>
    <row r="172" spans="1:4" x14ac:dyDescent="0.3">
      <c r="A172">
        <v>171</v>
      </c>
      <c r="B172" s="14">
        <v>41.736697167059113</v>
      </c>
      <c r="C172" s="14">
        <v>33.550133171836649</v>
      </c>
      <c r="D172" s="5">
        <v>42.378734751703249</v>
      </c>
    </row>
    <row r="173" spans="1:4" x14ac:dyDescent="0.3">
      <c r="A173">
        <v>172</v>
      </c>
      <c r="B173" s="14">
        <v>42.141438989691743</v>
      </c>
      <c r="C173" s="14">
        <v>33.177530202838938</v>
      </c>
      <c r="D173" s="5">
        <v>45.543532049878884</v>
      </c>
    </row>
    <row r="174" spans="1:4" x14ac:dyDescent="0.3">
      <c r="A174">
        <v>173</v>
      </c>
      <c r="B174" s="14">
        <v>45.064978253597722</v>
      </c>
      <c r="C174" s="14">
        <v>32.793944489888176</v>
      </c>
      <c r="D174" s="5">
        <v>42.879849576950221</v>
      </c>
    </row>
    <row r="175" spans="1:4" x14ac:dyDescent="0.3">
      <c r="A175">
        <v>174</v>
      </c>
      <c r="B175" s="14">
        <v>45.454131597130562</v>
      </c>
      <c r="C175" s="14">
        <v>33.709789332733912</v>
      </c>
      <c r="D175" s="5">
        <v>44.147454330342214</v>
      </c>
    </row>
    <row r="176" spans="1:4" x14ac:dyDescent="0.3">
      <c r="A176">
        <v>175</v>
      </c>
      <c r="B176" s="14">
        <v>44.170614903756167</v>
      </c>
      <c r="C176" s="14">
        <v>34.099950442671926</v>
      </c>
      <c r="D176" s="5">
        <v>46.322407131798975</v>
      </c>
    </row>
    <row r="177" spans="1:4" x14ac:dyDescent="0.3">
      <c r="A177">
        <v>176</v>
      </c>
      <c r="B177" s="14">
        <v>43.925168006916486</v>
      </c>
      <c r="C177" s="14">
        <v>35.181843476217125</v>
      </c>
      <c r="D177" s="5">
        <v>41.771801705617598</v>
      </c>
    </row>
    <row r="178" spans="1:4" x14ac:dyDescent="0.3">
      <c r="A178">
        <v>177</v>
      </c>
      <c r="B178" s="14">
        <v>45.090098460342148</v>
      </c>
      <c r="C178" s="14">
        <v>33.839046657134247</v>
      </c>
      <c r="D178" s="5">
        <v>43.222009170056964</v>
      </c>
    </row>
    <row r="179" spans="1:4" x14ac:dyDescent="0.3">
      <c r="A179">
        <v>178</v>
      </c>
      <c r="B179" s="14">
        <v>43.171654269059452</v>
      </c>
      <c r="C179" s="14">
        <v>34.04566673726336</v>
      </c>
      <c r="D179" s="5">
        <v>42.37805346050822</v>
      </c>
    </row>
    <row r="180" spans="1:4" x14ac:dyDescent="0.3">
      <c r="A180">
        <v>179</v>
      </c>
      <c r="B180" s="14">
        <v>43.61680101482235</v>
      </c>
      <c r="C180" s="14">
        <v>35.82850418253819</v>
      </c>
      <c r="D180" s="5">
        <v>43.395130582336641</v>
      </c>
    </row>
    <row r="181" spans="1:4" x14ac:dyDescent="0.3">
      <c r="A181">
        <v>180</v>
      </c>
      <c r="B181" s="14">
        <v>40.809915221552785</v>
      </c>
      <c r="C181" s="14">
        <v>33.349975760542435</v>
      </c>
      <c r="D181" s="5">
        <v>45.530418215469382</v>
      </c>
    </row>
    <row r="182" spans="1:4" x14ac:dyDescent="0.3">
      <c r="A182">
        <v>181</v>
      </c>
      <c r="B182" s="14">
        <v>42.365459750300971</v>
      </c>
      <c r="C182" s="14">
        <v>33.033253273733244</v>
      </c>
      <c r="D182" s="5">
        <v>43.813941474345199</v>
      </c>
    </row>
    <row r="183" spans="1:4" x14ac:dyDescent="0.3">
      <c r="A183">
        <v>182</v>
      </c>
      <c r="B183" s="14">
        <v>43.846026227212988</v>
      </c>
      <c r="C183" s="14">
        <v>36.362746476879479</v>
      </c>
      <c r="D183" s="5">
        <v>44.329597820175358</v>
      </c>
    </row>
    <row r="184" spans="1:4" x14ac:dyDescent="0.3">
      <c r="A184">
        <v>183</v>
      </c>
      <c r="B184" s="14">
        <v>44.693007616759161</v>
      </c>
      <c r="C184" s="14">
        <v>34.962986679801332</v>
      </c>
      <c r="D184" s="5">
        <v>43.676915447295478</v>
      </c>
    </row>
    <row r="185" spans="1:4" x14ac:dyDescent="0.3">
      <c r="A185">
        <v>184</v>
      </c>
      <c r="B185" s="14">
        <v>42.672290313627855</v>
      </c>
      <c r="C185" s="14">
        <v>33.996103667987448</v>
      </c>
      <c r="D185" s="5">
        <v>43.606046629224409</v>
      </c>
    </row>
    <row r="186" spans="1:4" x14ac:dyDescent="0.3">
      <c r="A186">
        <v>185</v>
      </c>
      <c r="B186" s="14">
        <v>41.326028762706237</v>
      </c>
      <c r="C186" s="14">
        <v>34.423032065439074</v>
      </c>
      <c r="D186" s="5">
        <v>43.471408974213055</v>
      </c>
    </row>
    <row r="187" spans="1:4" x14ac:dyDescent="0.3">
      <c r="A187">
        <v>186</v>
      </c>
      <c r="B187" s="14">
        <v>43.701381039136372</v>
      </c>
      <c r="C187" s="14">
        <v>34.550626598442918</v>
      </c>
      <c r="D187" s="5">
        <v>42.297593783344155</v>
      </c>
    </row>
    <row r="188" spans="1:4" x14ac:dyDescent="0.3">
      <c r="A188">
        <v>187</v>
      </c>
      <c r="B188" s="14">
        <v>43.034152441995218</v>
      </c>
      <c r="C188" s="14">
        <v>34.82955774657183</v>
      </c>
      <c r="D188" s="5">
        <v>41.902438528650379</v>
      </c>
    </row>
    <row r="189" spans="1:4" x14ac:dyDescent="0.3">
      <c r="A189">
        <v>188</v>
      </c>
      <c r="B189" s="14">
        <v>42.932253202542938</v>
      </c>
      <c r="C189" s="14">
        <v>34.136402964439931</v>
      </c>
      <c r="D189" s="5">
        <v>43.091344768992393</v>
      </c>
    </row>
    <row r="190" spans="1:4" x14ac:dyDescent="0.3">
      <c r="A190">
        <v>189</v>
      </c>
      <c r="B190" s="14">
        <v>44.322184038655784</v>
      </c>
      <c r="C190" s="14">
        <v>33.718057165193763</v>
      </c>
      <c r="D190" s="5">
        <v>42.265348247598219</v>
      </c>
    </row>
    <row r="191" spans="1:4" x14ac:dyDescent="0.3">
      <c r="A191">
        <v>190</v>
      </c>
      <c r="B191" s="14">
        <v>44.666622405482819</v>
      </c>
      <c r="C191" s="14">
        <v>33.509614651239261</v>
      </c>
      <c r="D191" s="5">
        <v>42.211876407934398</v>
      </c>
    </row>
    <row r="192" spans="1:4" x14ac:dyDescent="0.3">
      <c r="A192">
        <v>191</v>
      </c>
      <c r="B192" s="14">
        <v>45.620235804962327</v>
      </c>
      <c r="C192" s="14">
        <v>34.097765644748698</v>
      </c>
      <c r="D192" s="5">
        <v>41.963271950221788</v>
      </c>
    </row>
    <row r="193" spans="1:4" x14ac:dyDescent="0.3">
      <c r="A193">
        <v>192</v>
      </c>
      <c r="B193" s="14">
        <v>44.134121259482633</v>
      </c>
      <c r="C193" s="14">
        <v>34.675536062924564</v>
      </c>
      <c r="D193" s="5">
        <v>44.573122900409103</v>
      </c>
    </row>
    <row r="194" spans="1:4" x14ac:dyDescent="0.3">
      <c r="A194">
        <v>193</v>
      </c>
      <c r="B194" s="14">
        <v>44.831878777162508</v>
      </c>
      <c r="C194" s="14">
        <v>33.997161363342947</v>
      </c>
      <c r="D194" s="5">
        <v>45.032696383019065</v>
      </c>
    </row>
    <row r="195" spans="1:4" x14ac:dyDescent="0.3">
      <c r="A195">
        <v>194</v>
      </c>
      <c r="B195" s="14">
        <v>44.502181862549627</v>
      </c>
      <c r="C195" s="14">
        <v>34.143562227465431</v>
      </c>
      <c r="D195" s="5">
        <v>40.900388467970416</v>
      </c>
    </row>
    <row r="196" spans="1:4" x14ac:dyDescent="0.3">
      <c r="A196">
        <v>195</v>
      </c>
      <c r="B196" s="14">
        <v>44.282398976160124</v>
      </c>
      <c r="C196" s="14">
        <v>34.105156493613777</v>
      </c>
      <c r="D196" s="5">
        <v>41.160320745707182</v>
      </c>
    </row>
    <row r="197" spans="1:4" x14ac:dyDescent="0.3">
      <c r="A197">
        <v>196</v>
      </c>
      <c r="B197" s="14">
        <v>43.696294568220907</v>
      </c>
      <c r="C197" s="14">
        <v>35.388419242523987</v>
      </c>
      <c r="D197" s="5">
        <v>43.654613343060333</v>
      </c>
    </row>
    <row r="198" spans="1:4" x14ac:dyDescent="0.3">
      <c r="A198">
        <v>197</v>
      </c>
      <c r="B198" s="14">
        <v>41.829061909567848</v>
      </c>
      <c r="C198" s="14">
        <v>34.474711443977178</v>
      </c>
      <c r="D198" s="5">
        <v>40.997769139188129</v>
      </c>
    </row>
    <row r="199" spans="1:4" x14ac:dyDescent="0.3">
      <c r="A199">
        <v>198</v>
      </c>
      <c r="B199" s="14">
        <v>43.906682148745794</v>
      </c>
      <c r="C199" s="14">
        <v>36.035833614116164</v>
      </c>
      <c r="D199" s="5">
        <v>44.081487356250705</v>
      </c>
    </row>
    <row r="200" spans="1:4" x14ac:dyDescent="0.3">
      <c r="A200">
        <v>199</v>
      </c>
      <c r="B200" s="14">
        <v>45.489297767449315</v>
      </c>
      <c r="C200" s="14">
        <v>35.587356664558335</v>
      </c>
      <c r="D200" s="5">
        <v>44.282233324313651</v>
      </c>
    </row>
    <row r="201" spans="1:4" x14ac:dyDescent="0.3">
      <c r="A201">
        <v>200</v>
      </c>
      <c r="B201" s="14">
        <v>41.268247702915914</v>
      </c>
      <c r="C201" s="14">
        <v>35.883266136810761</v>
      </c>
      <c r="D201" s="5">
        <v>41.493025054152959</v>
      </c>
    </row>
    <row r="202" spans="1:4" x14ac:dyDescent="0.3">
      <c r="A202">
        <v>201</v>
      </c>
      <c r="B202" s="14">
        <v>41.372972600620081</v>
      </c>
      <c r="C202" s="14">
        <v>34.614450846481112</v>
      </c>
      <c r="D202" s="5">
        <v>44.015138314527086</v>
      </c>
    </row>
    <row r="203" spans="1:4" x14ac:dyDescent="0.3">
      <c r="A203">
        <v>202</v>
      </c>
      <c r="B203" s="14">
        <v>42.977113753177647</v>
      </c>
      <c r="C203" s="14">
        <v>34.408585644585145</v>
      </c>
      <c r="D203" s="5">
        <v>43.642999320445007</v>
      </c>
    </row>
    <row r="204" spans="1:4" x14ac:dyDescent="0.3">
      <c r="A204">
        <v>203</v>
      </c>
      <c r="B204" s="14">
        <v>40.935639637781257</v>
      </c>
      <c r="C204" s="14">
        <v>33.177386344541361</v>
      </c>
      <c r="D204" s="5">
        <v>44.631713488359011</v>
      </c>
    </row>
    <row r="205" spans="1:4" x14ac:dyDescent="0.3">
      <c r="A205">
        <v>204</v>
      </c>
      <c r="B205" s="14">
        <v>43.237133792624441</v>
      </c>
      <c r="C205" s="14">
        <v>35.39896278696672</v>
      </c>
      <c r="D205" s="5">
        <v>42.47653464759847</v>
      </c>
    </row>
    <row r="206" spans="1:4" x14ac:dyDescent="0.3">
      <c r="A206">
        <v>205</v>
      </c>
      <c r="B206" s="14">
        <v>45.070044107300376</v>
      </c>
      <c r="C206" s="14">
        <v>34.026624699759942</v>
      </c>
      <c r="D206" s="5">
        <v>41.757631283483576</v>
      </c>
    </row>
    <row r="207" spans="1:4" x14ac:dyDescent="0.3">
      <c r="A207">
        <v>206</v>
      </c>
      <c r="B207" s="14">
        <v>41.657544457409344</v>
      </c>
      <c r="C207" s="14">
        <v>34.857017593417019</v>
      </c>
      <c r="D207" s="5">
        <v>41.102584222110458</v>
      </c>
    </row>
    <row r="208" spans="1:4" x14ac:dyDescent="0.3">
      <c r="A208">
        <v>207</v>
      </c>
      <c r="B208" s="14">
        <v>43.257767925658413</v>
      </c>
      <c r="C208" s="14">
        <v>33.578530072131208</v>
      </c>
      <c r="D208" s="5">
        <v>45.520660629447946</v>
      </c>
    </row>
    <row r="209" spans="1:4" x14ac:dyDescent="0.3">
      <c r="A209">
        <v>208</v>
      </c>
      <c r="B209" s="14">
        <v>44.519628767310188</v>
      </c>
      <c r="C209" s="14">
        <v>33.702714664022892</v>
      </c>
      <c r="D209" s="5">
        <v>41.914195246967786</v>
      </c>
    </row>
    <row r="210" spans="1:4" x14ac:dyDescent="0.3">
      <c r="A210">
        <v>209</v>
      </c>
      <c r="B210" s="14">
        <v>43.451694893642198</v>
      </c>
      <c r="C210" s="14">
        <v>34.307166600638034</v>
      </c>
      <c r="D210" s="5">
        <v>42.931969205863297</v>
      </c>
    </row>
    <row r="211" spans="1:4" x14ac:dyDescent="0.3">
      <c r="A211">
        <v>210</v>
      </c>
      <c r="B211" s="14">
        <v>42.537235180078156</v>
      </c>
      <c r="C211" s="14">
        <v>34.030165378706918</v>
      </c>
      <c r="D211" s="5">
        <v>43.712024141848765</v>
      </c>
    </row>
    <row r="212" spans="1:4" x14ac:dyDescent="0.3">
      <c r="A212">
        <v>211</v>
      </c>
      <c r="B212" s="14">
        <v>41.080166217525836</v>
      </c>
      <c r="C212" s="14">
        <v>34.949381145591168</v>
      </c>
      <c r="D212" s="5">
        <v>43.161171200814366</v>
      </c>
    </row>
    <row r="213" spans="1:4" x14ac:dyDescent="0.3">
      <c r="A213">
        <v>212</v>
      </c>
      <c r="B213" s="14">
        <v>44.971385051052359</v>
      </c>
      <c r="C213" s="14">
        <v>34.576589231841282</v>
      </c>
      <c r="D213" s="5">
        <v>41.953373474598983</v>
      </c>
    </row>
    <row r="214" spans="1:4" x14ac:dyDescent="0.3">
      <c r="A214">
        <v>213</v>
      </c>
      <c r="B214" s="14">
        <v>43.203097277698483</v>
      </c>
      <c r="C214" s="14">
        <v>36.243501984988711</v>
      </c>
      <c r="D214" s="5">
        <v>41.303258474038323</v>
      </c>
    </row>
    <row r="215" spans="1:4" x14ac:dyDescent="0.3">
      <c r="A215">
        <v>214</v>
      </c>
      <c r="B215" s="14">
        <v>42.303731909385164</v>
      </c>
      <c r="C215" s="14">
        <v>37.280158955717958</v>
      </c>
      <c r="D215" s="5">
        <v>42.837074192768746</v>
      </c>
    </row>
    <row r="216" spans="1:4" x14ac:dyDescent="0.3">
      <c r="A216">
        <v>215</v>
      </c>
      <c r="B216" s="14">
        <v>43.225968166475084</v>
      </c>
      <c r="C216" s="14">
        <v>35.626884406728905</v>
      </c>
      <c r="D216" s="5">
        <v>41.757906120210855</v>
      </c>
    </row>
    <row r="217" spans="1:4" x14ac:dyDescent="0.3">
      <c r="A217">
        <v>216</v>
      </c>
      <c r="B217" s="14">
        <v>44.80924189669561</v>
      </c>
      <c r="C217" s="14">
        <v>32.318521552535024</v>
      </c>
      <c r="D217" s="5">
        <v>44.540863566512066</v>
      </c>
    </row>
    <row r="218" spans="1:4" x14ac:dyDescent="0.3">
      <c r="A218">
        <v>217</v>
      </c>
      <c r="B218" s="14">
        <v>43.075656140749608</v>
      </c>
      <c r="C218" s="14">
        <v>34.284687100215578</v>
      </c>
      <c r="D218" s="5">
        <v>42.373665132111903</v>
      </c>
    </row>
    <row r="219" spans="1:4" x14ac:dyDescent="0.3">
      <c r="A219">
        <v>218</v>
      </c>
      <c r="B219" s="14">
        <v>43.527767368904065</v>
      </c>
      <c r="C219" s="14">
        <v>35.968999993412204</v>
      </c>
      <c r="D219" s="5">
        <v>40.977429043196793</v>
      </c>
    </row>
    <row r="220" spans="1:4" x14ac:dyDescent="0.3">
      <c r="A220">
        <v>219</v>
      </c>
      <c r="B220" s="14">
        <v>43.562381893433255</v>
      </c>
      <c r="C220" s="14">
        <v>33.921270763586705</v>
      </c>
      <c r="D220" s="5">
        <v>43.555662230499649</v>
      </c>
    </row>
    <row r="221" spans="1:4" x14ac:dyDescent="0.3">
      <c r="A221">
        <v>220</v>
      </c>
      <c r="B221" s="14">
        <v>45.364324248894974</v>
      </c>
      <c r="C221" s="14">
        <v>33.167986167016295</v>
      </c>
      <c r="D221" s="5">
        <v>44.013080314819412</v>
      </c>
    </row>
    <row r="222" spans="1:4" x14ac:dyDescent="0.3">
      <c r="A222">
        <v>221</v>
      </c>
      <c r="B222" s="14">
        <v>44.277312913464101</v>
      </c>
      <c r="C222" s="14">
        <v>35.657888247724387</v>
      </c>
      <c r="D222" s="5">
        <v>42.591087682230729</v>
      </c>
    </row>
    <row r="223" spans="1:4" x14ac:dyDescent="0.3">
      <c r="A223">
        <v>222</v>
      </c>
      <c r="B223" s="14">
        <v>44.397288653307925</v>
      </c>
      <c r="C223" s="14">
        <v>35.977828998984251</v>
      </c>
      <c r="D223" s="5">
        <v>44.973625430978799</v>
      </c>
    </row>
    <row r="224" spans="1:4" x14ac:dyDescent="0.3">
      <c r="A224">
        <v>223</v>
      </c>
      <c r="B224" s="14">
        <v>43.404098135298902</v>
      </c>
      <c r="C224" s="14">
        <v>32.336124010662758</v>
      </c>
      <c r="D224" s="5">
        <v>42.684341632748826</v>
      </c>
    </row>
    <row r="225" spans="1:4" x14ac:dyDescent="0.3">
      <c r="A225">
        <v>224</v>
      </c>
      <c r="B225" s="14">
        <v>44.014415690206441</v>
      </c>
      <c r="C225" s="14">
        <v>35.837833486087078</v>
      </c>
      <c r="D225" s="5">
        <v>41.636337507912792</v>
      </c>
    </row>
    <row r="226" spans="1:4" x14ac:dyDescent="0.3">
      <c r="A226">
        <v>225</v>
      </c>
      <c r="B226" s="14">
        <v>44.984834122476592</v>
      </c>
      <c r="C226" s="14">
        <v>34.084061904051268</v>
      </c>
      <c r="D226" s="5">
        <v>42.845860890959528</v>
      </c>
    </row>
    <row r="227" spans="1:4" x14ac:dyDescent="0.3">
      <c r="A227">
        <v>226</v>
      </c>
      <c r="B227" s="14">
        <v>42.040765233997242</v>
      </c>
      <c r="C227" s="14">
        <v>35.847026626171925</v>
      </c>
      <c r="D227" s="5">
        <v>42.593965798192485</v>
      </c>
    </row>
    <row r="228" spans="1:4" x14ac:dyDescent="0.3">
      <c r="A228">
        <v>227</v>
      </c>
      <c r="B228" s="14">
        <v>41.698492587277229</v>
      </c>
      <c r="C228" s="14">
        <v>34.035050603452603</v>
      </c>
      <c r="D228" s="5">
        <v>43.358660335581838</v>
      </c>
    </row>
    <row r="229" spans="1:4" x14ac:dyDescent="0.3">
      <c r="A229">
        <v>228</v>
      </c>
      <c r="B229" s="14">
        <v>43.587134723308004</v>
      </c>
      <c r="C229" s="14">
        <v>34.369200105632522</v>
      </c>
      <c r="D229" s="5">
        <v>40.316297438983419</v>
      </c>
    </row>
    <row r="230" spans="1:4" x14ac:dyDescent="0.3">
      <c r="A230">
        <v>229</v>
      </c>
      <c r="B230" s="14">
        <v>44.412748493360581</v>
      </c>
      <c r="C230" s="14">
        <v>31.566683396677075</v>
      </c>
      <c r="D230" s="5">
        <v>40.168702890207427</v>
      </c>
    </row>
    <row r="231" spans="1:4" x14ac:dyDescent="0.3">
      <c r="A231">
        <v>230</v>
      </c>
      <c r="B231" s="14">
        <v>44.260098306342137</v>
      </c>
      <c r="C231" s="14">
        <v>36.00782034830322</v>
      </c>
      <c r="D231" s="5">
        <v>43.691151799967976</v>
      </c>
    </row>
    <row r="232" spans="1:4" x14ac:dyDescent="0.3">
      <c r="A232">
        <v>231</v>
      </c>
      <c r="B232" s="14">
        <v>44.072500581240533</v>
      </c>
      <c r="C232" s="14">
        <v>34.235231396129969</v>
      </c>
      <c r="D232" s="5">
        <v>43.96454427800235</v>
      </c>
    </row>
    <row r="233" spans="1:4" x14ac:dyDescent="0.3">
      <c r="A233">
        <v>232</v>
      </c>
      <c r="B233" s="14">
        <v>42.931855076477419</v>
      </c>
      <c r="C233" s="14">
        <v>33.710982345046901</v>
      </c>
      <c r="D233" s="5">
        <v>40.981182719714006</v>
      </c>
    </row>
    <row r="234" spans="1:4" x14ac:dyDescent="0.3">
      <c r="A234">
        <v>233</v>
      </c>
      <c r="B234" s="14">
        <v>44.784629171051087</v>
      </c>
      <c r="C234" s="14">
        <v>34.724739645795637</v>
      </c>
      <c r="D234" s="5">
        <v>45.857904656125832</v>
      </c>
    </row>
    <row r="235" spans="1:4" x14ac:dyDescent="0.3">
      <c r="A235">
        <v>234</v>
      </c>
      <c r="B235" s="14">
        <v>44.074977805427359</v>
      </c>
      <c r="C235" s="14">
        <v>34.368201900008835</v>
      </c>
      <c r="D235" s="5">
        <v>44.526163850166455</v>
      </c>
    </row>
    <row r="236" spans="1:4" x14ac:dyDescent="0.3">
      <c r="A236">
        <v>235</v>
      </c>
      <c r="B236" s="14">
        <v>44.171603647638122</v>
      </c>
      <c r="C236" s="14">
        <v>36.448774879165924</v>
      </c>
      <c r="D236" s="5">
        <v>41.160736845493119</v>
      </c>
    </row>
    <row r="237" spans="1:4" x14ac:dyDescent="0.3">
      <c r="A237">
        <v>236</v>
      </c>
      <c r="B237" s="14">
        <v>43.740980519263793</v>
      </c>
      <c r="C237" s="14">
        <v>34.241048250383656</v>
      </c>
      <c r="D237" s="5">
        <v>41.508077037351903</v>
      </c>
    </row>
    <row r="238" spans="1:4" x14ac:dyDescent="0.3">
      <c r="A238">
        <v>237</v>
      </c>
      <c r="B238" s="14">
        <v>42.863482955757902</v>
      </c>
      <c r="C238" s="14">
        <v>35.378278664386826</v>
      </c>
      <c r="D238" s="5">
        <v>42.776481057411544</v>
      </c>
    </row>
    <row r="239" spans="1:4" x14ac:dyDescent="0.3">
      <c r="A239">
        <v>238</v>
      </c>
      <c r="B239" s="14">
        <v>43.231870368965218</v>
      </c>
      <c r="C239" s="14">
        <v>35.666995694223679</v>
      </c>
      <c r="D239" s="5">
        <v>43.099588346273528</v>
      </c>
    </row>
    <row r="240" spans="1:4" x14ac:dyDescent="0.3">
      <c r="A240">
        <v>239</v>
      </c>
      <c r="B240" s="14">
        <v>43.381564667082237</v>
      </c>
      <c r="C240" s="14">
        <v>36.204726383815931</v>
      </c>
      <c r="D240" s="5">
        <v>43.485868737699754</v>
      </c>
    </row>
    <row r="241" spans="1:4" x14ac:dyDescent="0.3">
      <c r="A241">
        <v>240</v>
      </c>
      <c r="B241" s="14">
        <v>46.945361529768377</v>
      </c>
      <c r="C241" s="14">
        <v>34.439756885743655</v>
      </c>
      <c r="D241" s="5">
        <v>42.573704653306287</v>
      </c>
    </row>
    <row r="242" spans="1:4" x14ac:dyDescent="0.3">
      <c r="A242">
        <v>241</v>
      </c>
      <c r="B242" s="14">
        <v>42.84430947558787</v>
      </c>
      <c r="C242" s="14">
        <v>34.608038309933811</v>
      </c>
      <c r="D242" s="5">
        <v>45.013480144746566</v>
      </c>
    </row>
    <row r="243" spans="1:4" x14ac:dyDescent="0.3">
      <c r="A243">
        <v>242</v>
      </c>
      <c r="B243" s="14">
        <v>44.673398369969</v>
      </c>
      <c r="C243" s="14">
        <v>33.99785032756386</v>
      </c>
      <c r="D243" s="5">
        <v>43.132314133750761</v>
      </c>
    </row>
    <row r="244" spans="1:4" x14ac:dyDescent="0.3">
      <c r="A244">
        <v>243</v>
      </c>
      <c r="B244" s="14">
        <v>41.322466128935659</v>
      </c>
      <c r="C244" s="14">
        <v>34.217477527424109</v>
      </c>
      <c r="D244" s="5">
        <v>44.112378951693344</v>
      </c>
    </row>
    <row r="245" spans="1:4" x14ac:dyDescent="0.3">
      <c r="A245">
        <v>244</v>
      </c>
      <c r="B245" s="14">
        <v>42.285683168712318</v>
      </c>
      <c r="C245" s="14">
        <v>34.484266415100741</v>
      </c>
      <c r="D245" s="5">
        <v>43.499734833721</v>
      </c>
    </row>
    <row r="246" spans="1:4" x14ac:dyDescent="0.3">
      <c r="A246">
        <v>245</v>
      </c>
      <c r="B246" s="14">
        <v>41.125369661338034</v>
      </c>
      <c r="C246" s="14">
        <v>32.354519225431453</v>
      </c>
      <c r="D246" s="5">
        <v>41.733930244083531</v>
      </c>
    </row>
    <row r="247" spans="1:4" x14ac:dyDescent="0.3">
      <c r="A247">
        <v>246</v>
      </c>
      <c r="B247" s="14">
        <v>45.334780074979122</v>
      </c>
      <c r="C247" s="14">
        <v>32.577038728240005</v>
      </c>
      <c r="D247" s="5">
        <v>46.316244661087772</v>
      </c>
    </row>
    <row r="248" spans="1:4" x14ac:dyDescent="0.3">
      <c r="A248">
        <v>247</v>
      </c>
      <c r="B248" s="14">
        <v>43.602459270667282</v>
      </c>
      <c r="C248" s="14">
        <v>35.117850808411127</v>
      </c>
      <c r="D248" s="5">
        <v>43.478241004031894</v>
      </c>
    </row>
    <row r="249" spans="1:4" x14ac:dyDescent="0.3">
      <c r="A249">
        <v>248</v>
      </c>
      <c r="B249" s="14">
        <v>46.500597779175571</v>
      </c>
      <c r="C249" s="14">
        <v>34.173033492465841</v>
      </c>
      <c r="D249" s="5">
        <v>40.854982692376133</v>
      </c>
    </row>
    <row r="250" spans="1:4" x14ac:dyDescent="0.3">
      <c r="A250">
        <v>249</v>
      </c>
      <c r="B250" s="14">
        <v>42.433401535826839</v>
      </c>
      <c r="C250" s="14">
        <v>35.342337194064363</v>
      </c>
      <c r="D250" s="5">
        <v>42.066273854501986</v>
      </c>
    </row>
    <row r="251" spans="1:4" x14ac:dyDescent="0.3">
      <c r="A251">
        <v>250</v>
      </c>
      <c r="B251" s="14">
        <v>43.129621507484742</v>
      </c>
      <c r="C251" s="14">
        <v>34.327612639501915</v>
      </c>
      <c r="D251" s="5">
        <v>42.7374203539093</v>
      </c>
    </row>
    <row r="252" spans="1:4" x14ac:dyDescent="0.3">
      <c r="A252">
        <v>251</v>
      </c>
      <c r="B252" s="14">
        <v>44.26485799953781</v>
      </c>
      <c r="C252" s="14">
        <v>33.464166862411943</v>
      </c>
      <c r="D252" s="5">
        <v>46.733647740526266</v>
      </c>
    </row>
    <row r="253" spans="1:4" x14ac:dyDescent="0.3">
      <c r="A253">
        <v>252</v>
      </c>
      <c r="B253" s="14">
        <v>42.457954061352794</v>
      </c>
      <c r="C253" s="14">
        <v>34.713513167832929</v>
      </c>
      <c r="D253" s="5">
        <v>45.53650626883551</v>
      </c>
    </row>
    <row r="254" spans="1:4" x14ac:dyDescent="0.3">
      <c r="A254">
        <v>253</v>
      </c>
      <c r="B254" s="14">
        <v>38.150084085551143</v>
      </c>
      <c r="C254" s="14">
        <v>35.185704252203124</v>
      </c>
      <c r="D254" s="5">
        <v>43.924628381506629</v>
      </c>
    </row>
    <row r="255" spans="1:4" x14ac:dyDescent="0.3">
      <c r="A255">
        <v>254</v>
      </c>
      <c r="B255" s="14">
        <v>44.040712049725002</v>
      </c>
      <c r="C255" s="14">
        <v>34.36973677666159</v>
      </c>
      <c r="D255" s="5">
        <v>44.073936665071201</v>
      </c>
    </row>
    <row r="256" spans="1:4" x14ac:dyDescent="0.3">
      <c r="A256">
        <v>255</v>
      </c>
      <c r="B256" s="14">
        <v>41.941446793575096</v>
      </c>
      <c r="C256" s="14">
        <v>32.62227980431112</v>
      </c>
      <c r="D256" s="5">
        <v>40.139822976924286</v>
      </c>
    </row>
    <row r="257" spans="1:4" x14ac:dyDescent="0.3">
      <c r="A257">
        <v>256</v>
      </c>
      <c r="B257" s="14">
        <v>43.048200029671797</v>
      </c>
      <c r="C257" s="14">
        <v>34.783444293079867</v>
      </c>
      <c r="D257" s="5">
        <v>42.589552267899272</v>
      </c>
    </row>
    <row r="258" spans="1:4" x14ac:dyDescent="0.3">
      <c r="A258">
        <v>257</v>
      </c>
      <c r="B258" s="14">
        <v>42.284721030571816</v>
      </c>
      <c r="C258" s="14">
        <v>35.201269021159071</v>
      </c>
      <c r="D258" s="5">
        <v>42.932924809577287</v>
      </c>
    </row>
    <row r="259" spans="1:4" x14ac:dyDescent="0.3">
      <c r="A259">
        <v>258</v>
      </c>
      <c r="B259" s="14">
        <v>42.889212188796328</v>
      </c>
      <c r="C259" s="14">
        <v>34.363470322169242</v>
      </c>
      <c r="D259" s="5">
        <v>44.445363639751903</v>
      </c>
    </row>
    <row r="260" spans="1:4" x14ac:dyDescent="0.3">
      <c r="A260">
        <v>259</v>
      </c>
      <c r="B260" s="14">
        <v>41.85610592404872</v>
      </c>
      <c r="C260" s="14">
        <v>34.466351667589663</v>
      </c>
      <c r="D260" s="5">
        <v>40.940677262276765</v>
      </c>
    </row>
    <row r="261" spans="1:4" x14ac:dyDescent="0.3">
      <c r="A261">
        <v>260</v>
      </c>
      <c r="B261" s="14">
        <v>43.688679145187848</v>
      </c>
      <c r="C261" s="14">
        <v>34.630249611448377</v>
      </c>
      <c r="D261" s="5">
        <v>42.861397324761178</v>
      </c>
    </row>
    <row r="262" spans="1:4" x14ac:dyDescent="0.3">
      <c r="A262">
        <v>261</v>
      </c>
      <c r="B262" s="14">
        <v>41.528701781174995</v>
      </c>
      <c r="C262" s="14">
        <v>35.279793602760932</v>
      </c>
      <c r="D262" s="5">
        <v>42.729409735503026</v>
      </c>
    </row>
    <row r="263" spans="1:4" x14ac:dyDescent="0.3">
      <c r="A263">
        <v>262</v>
      </c>
      <c r="B263" s="14">
        <v>44.503357994242002</v>
      </c>
      <c r="C263" s="14">
        <v>34.180007423587455</v>
      </c>
      <c r="D263" s="5">
        <v>43.642151223185813</v>
      </c>
    </row>
    <row r="264" spans="1:4" x14ac:dyDescent="0.3">
      <c r="A264">
        <v>263</v>
      </c>
      <c r="B264" s="14">
        <v>43.435143580084478</v>
      </c>
      <c r="C264" s="14">
        <v>37.768069812779224</v>
      </c>
      <c r="D264" s="5">
        <v>40.44914576427427</v>
      </c>
    </row>
    <row r="265" spans="1:4" x14ac:dyDescent="0.3">
      <c r="A265">
        <v>264</v>
      </c>
      <c r="B265" s="14">
        <v>43.98274223667444</v>
      </c>
      <c r="C265" s="14">
        <v>36.897015197497922</v>
      </c>
      <c r="D265" s="5">
        <v>41.535886506774297</v>
      </c>
    </row>
    <row r="266" spans="1:4" x14ac:dyDescent="0.3">
      <c r="A266">
        <v>265</v>
      </c>
      <c r="B266" s="14">
        <v>43.6522027526145</v>
      </c>
      <c r="C266" s="14">
        <v>34.839927434872806</v>
      </c>
      <c r="D266" s="5">
        <v>41.81109414203565</v>
      </c>
    </row>
    <row r="267" spans="1:4" x14ac:dyDescent="0.3">
      <c r="A267">
        <v>266</v>
      </c>
      <c r="B267" s="14">
        <v>42.24003424502591</v>
      </c>
      <c r="C267" s="14">
        <v>34.920638649082299</v>
      </c>
      <c r="D267" s="5">
        <v>40.895358204167238</v>
      </c>
    </row>
    <row r="268" spans="1:4" x14ac:dyDescent="0.3">
      <c r="A268">
        <v>267</v>
      </c>
      <c r="B268" s="14">
        <v>42.538254614155235</v>
      </c>
      <c r="C268" s="14">
        <v>33.973584751012559</v>
      </c>
      <c r="D268" s="5">
        <v>45.790216547070294</v>
      </c>
    </row>
    <row r="269" spans="1:4" x14ac:dyDescent="0.3">
      <c r="A269">
        <v>268</v>
      </c>
      <c r="B269" s="14">
        <v>45.375609845351796</v>
      </c>
      <c r="C269" s="14">
        <v>34.872721271256822</v>
      </c>
      <c r="D269" s="5">
        <v>42.0158322797365</v>
      </c>
    </row>
    <row r="270" spans="1:4" x14ac:dyDescent="0.3">
      <c r="A270">
        <v>269</v>
      </c>
      <c r="B270" s="14">
        <v>44.260585918622077</v>
      </c>
      <c r="C270" s="14">
        <v>34.830297285987243</v>
      </c>
      <c r="D270" s="5">
        <v>43.170025791806196</v>
      </c>
    </row>
    <row r="271" spans="1:4" x14ac:dyDescent="0.3">
      <c r="A271">
        <v>270</v>
      </c>
      <c r="B271" s="14">
        <v>44.048147247034741</v>
      </c>
      <c r="C271" s="14">
        <v>34.560444150387312</v>
      </c>
      <c r="D271" s="5">
        <v>47.443473102520784</v>
      </c>
    </row>
    <row r="272" spans="1:4" x14ac:dyDescent="0.3">
      <c r="A272">
        <v>271</v>
      </c>
      <c r="B272" s="14">
        <v>44.637676290169125</v>
      </c>
      <c r="C272" s="14">
        <v>35.486361207943283</v>
      </c>
      <c r="D272" s="5">
        <v>42.895500921945391</v>
      </c>
    </row>
    <row r="273" spans="1:4" x14ac:dyDescent="0.3">
      <c r="A273">
        <v>272</v>
      </c>
      <c r="B273" s="14">
        <v>42.336291289697897</v>
      </c>
      <c r="C273" s="14">
        <v>33.143073382931185</v>
      </c>
      <c r="D273" s="5">
        <v>45.983071149065964</v>
      </c>
    </row>
    <row r="274" spans="1:4" x14ac:dyDescent="0.3">
      <c r="A274">
        <v>273</v>
      </c>
      <c r="B274" s="14">
        <v>43.469202755245782</v>
      </c>
      <c r="C274" s="14">
        <v>33.713834824732047</v>
      </c>
      <c r="D274" s="5">
        <v>45.897753764044928</v>
      </c>
    </row>
    <row r="275" spans="1:4" x14ac:dyDescent="0.3">
      <c r="A275">
        <v>274</v>
      </c>
      <c r="B275" s="14">
        <v>42.970378731270266</v>
      </c>
      <c r="C275" s="14">
        <v>33.129333994628098</v>
      </c>
      <c r="D275" s="5">
        <v>43.046689402615463</v>
      </c>
    </row>
    <row r="276" spans="1:4" x14ac:dyDescent="0.3">
      <c r="A276">
        <v>275</v>
      </c>
      <c r="B276" s="14">
        <v>42.0848216435678</v>
      </c>
      <c r="C276" s="14">
        <v>35.05614800313078</v>
      </c>
      <c r="D276" s="5">
        <v>44.233299097661686</v>
      </c>
    </row>
    <row r="277" spans="1:4" x14ac:dyDescent="0.3">
      <c r="A277">
        <v>276</v>
      </c>
      <c r="B277" s="14">
        <v>41.964979973262167</v>
      </c>
      <c r="C277" s="14">
        <v>33.660314861403492</v>
      </c>
      <c r="D277" s="5">
        <v>43.533288331985297</v>
      </c>
    </row>
    <row r="278" spans="1:4" x14ac:dyDescent="0.3">
      <c r="A278">
        <v>277</v>
      </c>
      <c r="B278" s="14">
        <v>45.826158223528211</v>
      </c>
      <c r="C278" s="14">
        <v>36.319347906086875</v>
      </c>
      <c r="D278" s="5">
        <v>42.306763306095029</v>
      </c>
    </row>
    <row r="279" spans="1:4" x14ac:dyDescent="0.3">
      <c r="A279">
        <v>278</v>
      </c>
      <c r="B279" s="14">
        <v>44.503224667178472</v>
      </c>
      <c r="C279" s="14">
        <v>33.081646769743848</v>
      </c>
      <c r="D279" s="5">
        <v>46.398313832381234</v>
      </c>
    </row>
    <row r="280" spans="1:4" x14ac:dyDescent="0.3">
      <c r="A280">
        <v>279</v>
      </c>
      <c r="B280" s="14">
        <v>44.534822109528811</v>
      </c>
      <c r="C280" s="14">
        <v>34.333984886765712</v>
      </c>
      <c r="D280" s="5">
        <v>43.793852247090776</v>
      </c>
    </row>
    <row r="281" spans="1:4" x14ac:dyDescent="0.3">
      <c r="A281">
        <v>280</v>
      </c>
      <c r="B281" s="14">
        <v>42.340009192636728</v>
      </c>
      <c r="C281" s="14">
        <v>33.585305324313708</v>
      </c>
      <c r="D281" s="5">
        <v>45.296365334467225</v>
      </c>
    </row>
    <row r="282" spans="1:4" x14ac:dyDescent="0.3">
      <c r="A282">
        <v>281</v>
      </c>
      <c r="B282" s="14">
        <v>42.065498750984574</v>
      </c>
      <c r="C282" s="14">
        <v>34.452510197771815</v>
      </c>
      <c r="D282" s="5">
        <v>41.823848749615216</v>
      </c>
    </row>
    <row r="283" spans="1:4" x14ac:dyDescent="0.3">
      <c r="A283">
        <v>282</v>
      </c>
      <c r="B283" s="14">
        <v>44.618497554595947</v>
      </c>
      <c r="C283" s="14">
        <v>34.957677215813931</v>
      </c>
      <c r="D283" s="5">
        <v>44.755160421710791</v>
      </c>
    </row>
    <row r="284" spans="1:4" x14ac:dyDescent="0.3">
      <c r="A284">
        <v>283</v>
      </c>
      <c r="B284" s="14">
        <v>45.331665021688259</v>
      </c>
      <c r="C284" s="14">
        <v>34.292335692540398</v>
      </c>
      <c r="D284" s="5">
        <v>44.109604707594301</v>
      </c>
    </row>
    <row r="285" spans="1:4" x14ac:dyDescent="0.3">
      <c r="A285">
        <v>284</v>
      </c>
      <c r="B285" s="14">
        <v>44.683408054684513</v>
      </c>
      <c r="C285" s="14">
        <v>34.942022403300804</v>
      </c>
      <c r="D285" s="5">
        <v>43.047594322107706</v>
      </c>
    </row>
    <row r="286" spans="1:4" x14ac:dyDescent="0.3">
      <c r="A286">
        <v>285</v>
      </c>
      <c r="B286" s="14">
        <v>44.040627253479897</v>
      </c>
      <c r="C286" s="14">
        <v>34.873226786704912</v>
      </c>
      <c r="D286" s="5">
        <v>41.662619222475477</v>
      </c>
    </row>
    <row r="287" spans="1:4" x14ac:dyDescent="0.3">
      <c r="A287">
        <v>286</v>
      </c>
      <c r="B287" s="14">
        <v>42.217263606408935</v>
      </c>
      <c r="C287" s="14">
        <v>35.461914577185901</v>
      </c>
      <c r="D287" s="5">
        <v>41.112238034188195</v>
      </c>
    </row>
    <row r="288" spans="1:4" x14ac:dyDescent="0.3">
      <c r="A288">
        <v>287</v>
      </c>
      <c r="B288" s="14">
        <v>43.02131143364123</v>
      </c>
      <c r="C288" s="14">
        <v>35.148305252652584</v>
      </c>
      <c r="D288" s="5">
        <v>44.004086805116565</v>
      </c>
    </row>
    <row r="289" spans="1:4" x14ac:dyDescent="0.3">
      <c r="A289">
        <v>288</v>
      </c>
      <c r="B289" s="14">
        <v>43.359760446190094</v>
      </c>
      <c r="C289" s="14">
        <v>35.427529898797822</v>
      </c>
      <c r="D289" s="5">
        <v>42.772649199314841</v>
      </c>
    </row>
    <row r="290" spans="1:4" x14ac:dyDescent="0.3">
      <c r="A290">
        <v>289</v>
      </c>
      <c r="B290" s="14">
        <v>45.81358740313464</v>
      </c>
      <c r="C290" s="14">
        <v>33.731491638044133</v>
      </c>
      <c r="D290" s="5">
        <v>45.805396644875607</v>
      </c>
    </row>
    <row r="291" spans="1:4" x14ac:dyDescent="0.3">
      <c r="A291">
        <v>290</v>
      </c>
      <c r="B291" s="14">
        <v>42.084283668558491</v>
      </c>
      <c r="C291" s="14">
        <v>33.500587891044361</v>
      </c>
      <c r="D291" s="5">
        <v>41.306270909777176</v>
      </c>
    </row>
    <row r="292" spans="1:4" x14ac:dyDescent="0.3">
      <c r="A292">
        <v>291</v>
      </c>
      <c r="B292" s="14">
        <v>41.976863847594025</v>
      </c>
      <c r="C292" s="14">
        <v>35.144440314625292</v>
      </c>
      <c r="D292" s="5">
        <v>43.365695368657342</v>
      </c>
    </row>
    <row r="293" spans="1:4" x14ac:dyDescent="0.3">
      <c r="A293">
        <v>292</v>
      </c>
      <c r="B293" s="14">
        <v>41.779339924162372</v>
      </c>
      <c r="C293" s="14">
        <v>35.928952730168312</v>
      </c>
      <c r="D293" s="5">
        <v>46.974827029034884</v>
      </c>
    </row>
    <row r="294" spans="1:4" x14ac:dyDescent="0.3">
      <c r="A294">
        <v>293</v>
      </c>
      <c r="B294" s="14">
        <v>41.538365382149649</v>
      </c>
      <c r="C294" s="14">
        <v>33.18040233703357</v>
      </c>
      <c r="D294" s="5">
        <v>42.791455934905557</v>
      </c>
    </row>
    <row r="295" spans="1:4" x14ac:dyDescent="0.3">
      <c r="A295">
        <v>294</v>
      </c>
      <c r="B295" s="14">
        <v>44.363802420405058</v>
      </c>
      <c r="C295" s="14">
        <v>34.410828619902411</v>
      </c>
      <c r="D295" s="5">
        <v>42.647602893797014</v>
      </c>
    </row>
    <row r="296" spans="1:4" x14ac:dyDescent="0.3">
      <c r="A296">
        <v>295</v>
      </c>
      <c r="B296" s="14">
        <v>43.19204817494726</v>
      </c>
      <c r="C296" s="14">
        <v>33.393194922568505</v>
      </c>
      <c r="D296" s="5">
        <v>44.51390392525952</v>
      </c>
    </row>
    <row r="297" spans="1:4" x14ac:dyDescent="0.3">
      <c r="A297">
        <v>296</v>
      </c>
      <c r="B297" s="14">
        <v>42.608850410261397</v>
      </c>
      <c r="C297" s="14">
        <v>32.132046556571375</v>
      </c>
      <c r="D297" s="5">
        <v>42.097089148859745</v>
      </c>
    </row>
    <row r="298" spans="1:4" x14ac:dyDescent="0.3">
      <c r="A298">
        <v>297</v>
      </c>
      <c r="B298" s="14">
        <v>45.870557773635952</v>
      </c>
      <c r="C298" s="14">
        <v>33.074195144919834</v>
      </c>
      <c r="D298" s="5">
        <v>44.899045547542435</v>
      </c>
    </row>
    <row r="299" spans="1:4" x14ac:dyDescent="0.3">
      <c r="A299">
        <v>298</v>
      </c>
      <c r="B299" s="14">
        <v>42.445855353137027</v>
      </c>
      <c r="C299" s="14">
        <v>32.875951803387245</v>
      </c>
      <c r="D299" s="5">
        <v>42.840746669175154</v>
      </c>
    </row>
    <row r="300" spans="1:4" x14ac:dyDescent="0.3">
      <c r="A300">
        <v>299</v>
      </c>
      <c r="B300" s="14">
        <v>41.157370979812711</v>
      </c>
      <c r="C300" s="14">
        <v>33.372415982845048</v>
      </c>
      <c r="D300" s="5">
        <v>42.084359647932772</v>
      </c>
    </row>
    <row r="301" spans="1:4" x14ac:dyDescent="0.3">
      <c r="A301">
        <v>300</v>
      </c>
      <c r="B301" s="14">
        <v>44.61461543935367</v>
      </c>
      <c r="C301" s="14">
        <v>35.569711145080248</v>
      </c>
      <c r="D301" s="5">
        <v>43.918631270471295</v>
      </c>
    </row>
    <row r="302" spans="1:4" x14ac:dyDescent="0.3">
      <c r="A302">
        <v>301</v>
      </c>
      <c r="B302" s="14">
        <v>46.506606826691531</v>
      </c>
      <c r="C302" s="14">
        <v>33.992156964731407</v>
      </c>
      <c r="D302" s="5">
        <v>44.133679720425626</v>
      </c>
    </row>
    <row r="303" spans="1:4" x14ac:dyDescent="0.3">
      <c r="A303">
        <v>302</v>
      </c>
      <c r="B303" s="14">
        <v>46.739459344345796</v>
      </c>
      <c r="C303" s="14">
        <v>34.136928836428382</v>
      </c>
      <c r="D303" s="5">
        <v>41.24318022130025</v>
      </c>
    </row>
    <row r="304" spans="1:4" x14ac:dyDescent="0.3">
      <c r="A304">
        <v>303</v>
      </c>
      <c r="B304" s="14">
        <v>45.160875033205961</v>
      </c>
      <c r="C304" s="14">
        <v>35.747490163385521</v>
      </c>
      <c r="D304" s="5">
        <v>43.702025639325058</v>
      </c>
    </row>
    <row r="305" spans="1:4" x14ac:dyDescent="0.3">
      <c r="A305">
        <v>304</v>
      </c>
      <c r="B305" s="14">
        <v>41.434086111562401</v>
      </c>
      <c r="C305" s="14">
        <v>33.819852200644036</v>
      </c>
      <c r="D305" s="5">
        <v>41.391077524584368</v>
      </c>
    </row>
    <row r="306" spans="1:4" x14ac:dyDescent="0.3">
      <c r="A306">
        <v>305</v>
      </c>
      <c r="B306" s="14">
        <v>43.058557655053967</v>
      </c>
      <c r="C306" s="14">
        <v>35.337274541818239</v>
      </c>
      <c r="D306" s="5">
        <v>43.331589909257787</v>
      </c>
    </row>
    <row r="307" spans="1:4" x14ac:dyDescent="0.3">
      <c r="A307">
        <v>306</v>
      </c>
      <c r="B307" s="14">
        <v>42.134967477124761</v>
      </c>
      <c r="C307" s="14">
        <v>34.795335161978969</v>
      </c>
      <c r="D307" s="5">
        <v>41.978718812505129</v>
      </c>
    </row>
    <row r="308" spans="1:4" x14ac:dyDescent="0.3">
      <c r="A308">
        <v>307</v>
      </c>
      <c r="B308" s="14">
        <v>44.139083732334406</v>
      </c>
      <c r="C308" s="14">
        <v>34.336074214711275</v>
      </c>
      <c r="D308" s="5">
        <v>44.195147659351534</v>
      </c>
    </row>
    <row r="309" spans="1:4" x14ac:dyDescent="0.3">
      <c r="A309">
        <v>308</v>
      </c>
      <c r="B309" s="14">
        <v>44.115439650285964</v>
      </c>
      <c r="C309" s="14">
        <v>34.657385423451082</v>
      </c>
      <c r="D309" s="5">
        <v>44.232288350920818</v>
      </c>
    </row>
    <row r="310" spans="1:4" x14ac:dyDescent="0.3">
      <c r="A310">
        <v>309</v>
      </c>
      <c r="B310" s="14">
        <v>41.801599455642055</v>
      </c>
      <c r="C310" s="14">
        <v>34.97379647013139</v>
      </c>
      <c r="D310" s="5">
        <v>43.968293384642763</v>
      </c>
    </row>
    <row r="311" spans="1:4" x14ac:dyDescent="0.3">
      <c r="A311">
        <v>310</v>
      </c>
      <c r="B311" s="14">
        <v>44.324682922524424</v>
      </c>
      <c r="C311" s="14">
        <v>34.322153729362938</v>
      </c>
      <c r="D311" s="5">
        <v>45.783115104841009</v>
      </c>
    </row>
    <row r="312" spans="1:4" x14ac:dyDescent="0.3">
      <c r="A312">
        <v>311</v>
      </c>
      <c r="B312" s="14">
        <v>42.983235097447675</v>
      </c>
      <c r="C312" s="14">
        <v>33.913164998863998</v>
      </c>
      <c r="D312" s="5">
        <v>41.490542896869769</v>
      </c>
    </row>
    <row r="313" spans="1:4" x14ac:dyDescent="0.3">
      <c r="A313">
        <v>312</v>
      </c>
      <c r="B313" s="14">
        <v>43.689267716058843</v>
      </c>
      <c r="C313" s="14">
        <v>33.259727891682722</v>
      </c>
      <c r="D313" s="5">
        <v>43.531108910220567</v>
      </c>
    </row>
    <row r="314" spans="1:4" x14ac:dyDescent="0.3">
      <c r="A314">
        <v>313</v>
      </c>
      <c r="B314" s="14">
        <v>40.120753271042467</v>
      </c>
      <c r="C314" s="14">
        <v>33.820378806338908</v>
      </c>
      <c r="D314" s="5">
        <v>43.575082115593759</v>
      </c>
    </row>
    <row r="315" spans="1:4" x14ac:dyDescent="0.3">
      <c r="A315">
        <v>314</v>
      </c>
      <c r="B315" s="14">
        <v>45.025785278742816</v>
      </c>
      <c r="C315" s="14">
        <v>37.563548416744155</v>
      </c>
      <c r="D315" s="5">
        <v>43.763263753822947</v>
      </c>
    </row>
    <row r="316" spans="1:4" x14ac:dyDescent="0.3">
      <c r="A316">
        <v>315</v>
      </c>
      <c r="B316" s="14">
        <v>43.426231703811851</v>
      </c>
      <c r="C316" s="14">
        <v>33.93748374122638</v>
      </c>
      <c r="D316" s="5">
        <v>43.795387774776223</v>
      </c>
    </row>
    <row r="317" spans="1:4" x14ac:dyDescent="0.3">
      <c r="A317">
        <v>316</v>
      </c>
      <c r="B317" s="14">
        <v>40.477762186937248</v>
      </c>
      <c r="C317" s="14">
        <v>34.765137267551431</v>
      </c>
      <c r="D317" s="5">
        <v>43.218744189217162</v>
      </c>
    </row>
    <row r="318" spans="1:4" x14ac:dyDescent="0.3">
      <c r="A318">
        <v>317</v>
      </c>
      <c r="B318" s="14">
        <v>42.929288908820219</v>
      </c>
      <c r="C318" s="14">
        <v>33.194897555339971</v>
      </c>
      <c r="D318" s="5">
        <v>43.89316022827412</v>
      </c>
    </row>
    <row r="319" spans="1:4" x14ac:dyDescent="0.3">
      <c r="A319">
        <v>318</v>
      </c>
      <c r="B319" s="14">
        <v>42.563516556295212</v>
      </c>
      <c r="C319" s="14">
        <v>33.877769513039361</v>
      </c>
      <c r="D319" s="5">
        <v>42.002554244370813</v>
      </c>
    </row>
    <row r="320" spans="1:4" x14ac:dyDescent="0.3">
      <c r="A320">
        <v>319</v>
      </c>
      <c r="B320" s="14">
        <v>45.670510754614597</v>
      </c>
      <c r="C320" s="14">
        <v>35.142638326793026</v>
      </c>
      <c r="D320" s="5">
        <v>41.680809069331389</v>
      </c>
    </row>
    <row r="321" spans="1:4" x14ac:dyDescent="0.3">
      <c r="A321">
        <v>320</v>
      </c>
      <c r="B321" s="14">
        <v>42.151131642525186</v>
      </c>
      <c r="C321" s="14">
        <v>33.535384973679051</v>
      </c>
      <c r="D321" s="5">
        <v>42.94518812819733</v>
      </c>
    </row>
    <row r="322" spans="1:4" x14ac:dyDescent="0.3">
      <c r="A322">
        <v>321</v>
      </c>
      <c r="B322" s="14">
        <v>40.984033796361821</v>
      </c>
      <c r="C322" s="14">
        <v>35.597831623894606</v>
      </c>
      <c r="D322" s="5">
        <v>45.842895957559932</v>
      </c>
    </row>
    <row r="323" spans="1:4" x14ac:dyDescent="0.3">
      <c r="A323">
        <v>322</v>
      </c>
      <c r="B323" s="14">
        <v>43.855675649245285</v>
      </c>
      <c r="C323" s="14">
        <v>34.414408653543873</v>
      </c>
      <c r="D323" s="5">
        <v>42.920469723118124</v>
      </c>
    </row>
    <row r="324" spans="1:4" x14ac:dyDescent="0.3">
      <c r="A324">
        <v>323</v>
      </c>
      <c r="B324" s="14">
        <v>43.032082878877681</v>
      </c>
      <c r="C324" s="14">
        <v>32.602952278225381</v>
      </c>
      <c r="D324" s="5">
        <v>43.396556707425589</v>
      </c>
    </row>
    <row r="325" spans="1:4" x14ac:dyDescent="0.3">
      <c r="A325">
        <v>324</v>
      </c>
      <c r="B325" s="14">
        <v>42.631692841438756</v>
      </c>
      <c r="C325" s="14">
        <v>34.797838612242231</v>
      </c>
      <c r="D325" s="5">
        <v>42.703827037794703</v>
      </c>
    </row>
    <row r="326" spans="1:4" x14ac:dyDescent="0.3">
      <c r="A326">
        <v>325</v>
      </c>
      <c r="B326" s="14">
        <v>44.316017671563763</v>
      </c>
      <c r="C326" s="14">
        <v>33.614657563736046</v>
      </c>
      <c r="D326" s="5">
        <v>46.814170769489017</v>
      </c>
    </row>
    <row r="327" spans="1:4" x14ac:dyDescent="0.3">
      <c r="A327">
        <v>326</v>
      </c>
      <c r="B327" s="14">
        <v>42.354505998999365</v>
      </c>
      <c r="C327" s="14">
        <v>36.906683155173383</v>
      </c>
      <c r="D327" s="5">
        <v>41.562158695865541</v>
      </c>
    </row>
    <row r="328" spans="1:4" x14ac:dyDescent="0.3">
      <c r="A328">
        <v>327</v>
      </c>
      <c r="B328" s="14">
        <v>41.202084060245518</v>
      </c>
      <c r="C328" s="14">
        <v>34.393343135167449</v>
      </c>
      <c r="D328" s="5">
        <v>42.441409837008877</v>
      </c>
    </row>
    <row r="329" spans="1:4" x14ac:dyDescent="0.3">
      <c r="A329">
        <v>328</v>
      </c>
      <c r="B329" s="14">
        <v>43.420612204650844</v>
      </c>
      <c r="C329" s="14">
        <v>33.169319418947417</v>
      </c>
      <c r="D329" s="5">
        <v>42.52920941224675</v>
      </c>
    </row>
    <row r="330" spans="1:4" x14ac:dyDescent="0.3">
      <c r="A330">
        <v>329</v>
      </c>
      <c r="B330" s="14">
        <v>43.71707062721665</v>
      </c>
      <c r="C330" s="14">
        <v>34.555984233946766</v>
      </c>
      <c r="D330" s="5">
        <v>46.540695646682067</v>
      </c>
    </row>
    <row r="331" spans="1:4" x14ac:dyDescent="0.3">
      <c r="A331">
        <v>330</v>
      </c>
      <c r="B331" s="14">
        <v>46.033045838196763</v>
      </c>
      <c r="C331" s="14">
        <v>35.123131646005284</v>
      </c>
      <c r="D331" s="5">
        <v>42.482257780998033</v>
      </c>
    </row>
    <row r="332" spans="1:4" x14ac:dyDescent="0.3">
      <c r="A332">
        <v>331</v>
      </c>
      <c r="B332" s="14">
        <v>43.932331936559486</v>
      </c>
      <c r="C332" s="14">
        <v>36.667584798072646</v>
      </c>
      <c r="D332" s="5">
        <v>43.926325011758898</v>
      </c>
    </row>
    <row r="333" spans="1:4" x14ac:dyDescent="0.3">
      <c r="A333">
        <v>332</v>
      </c>
      <c r="B333" s="14">
        <v>43.465065602220378</v>
      </c>
      <c r="C333" s="14">
        <v>33.489502881183796</v>
      </c>
      <c r="D333" s="5">
        <v>40.342946106483588</v>
      </c>
    </row>
    <row r="334" spans="1:4" x14ac:dyDescent="0.3">
      <c r="A334">
        <v>333</v>
      </c>
      <c r="B334" s="14">
        <v>44.691488283907965</v>
      </c>
      <c r="C334" s="14">
        <v>35.52127105038069</v>
      </c>
      <c r="D334" s="5">
        <v>43.410207922704835</v>
      </c>
    </row>
    <row r="335" spans="1:4" x14ac:dyDescent="0.3">
      <c r="A335">
        <v>334</v>
      </c>
      <c r="B335" s="14">
        <v>44.307972475426588</v>
      </c>
      <c r="C335" s="14">
        <v>34.019608788064502</v>
      </c>
      <c r="D335" s="5">
        <v>44.737294304230502</v>
      </c>
    </row>
    <row r="336" spans="1:4" x14ac:dyDescent="0.3">
      <c r="A336">
        <v>335</v>
      </c>
      <c r="B336" s="14">
        <v>43.272203430093036</v>
      </c>
      <c r="C336" s="14">
        <v>33.535250210989517</v>
      </c>
      <c r="D336" s="5">
        <v>42.199400958344306</v>
      </c>
    </row>
    <row r="337" spans="1:4" x14ac:dyDescent="0.3">
      <c r="A337">
        <v>336</v>
      </c>
      <c r="B337" s="14">
        <v>41.38069714649032</v>
      </c>
      <c r="C337" s="14">
        <v>33.616263945365674</v>
      </c>
      <c r="D337" s="5">
        <v>45.095184068118826</v>
      </c>
    </row>
    <row r="338" spans="1:4" x14ac:dyDescent="0.3">
      <c r="A338">
        <v>337</v>
      </c>
      <c r="B338" s="14">
        <v>46.105396769370991</v>
      </c>
      <c r="C338" s="14">
        <v>34.833023195844966</v>
      </c>
      <c r="D338" s="5">
        <v>44.096626285858825</v>
      </c>
    </row>
    <row r="339" spans="1:4" x14ac:dyDescent="0.3">
      <c r="A339">
        <v>338</v>
      </c>
      <c r="B339" s="14">
        <v>42.794995180945463</v>
      </c>
      <c r="C339" s="14">
        <v>34.622521059275961</v>
      </c>
      <c r="D339" s="5">
        <v>43.91113743344274</v>
      </c>
    </row>
    <row r="340" spans="1:4" x14ac:dyDescent="0.3">
      <c r="A340">
        <v>339</v>
      </c>
      <c r="B340" s="14">
        <v>43.584248285784284</v>
      </c>
      <c r="C340" s="14">
        <v>34.173263428285857</v>
      </c>
      <c r="D340" s="5">
        <v>42.571977351528304</v>
      </c>
    </row>
    <row r="341" spans="1:4" x14ac:dyDescent="0.3">
      <c r="A341">
        <v>340</v>
      </c>
      <c r="B341" s="14">
        <v>46.556820188798959</v>
      </c>
      <c r="C341" s="14">
        <v>34.051716218647762</v>
      </c>
      <c r="D341" s="5">
        <v>45.521563022704832</v>
      </c>
    </row>
    <row r="342" spans="1:4" x14ac:dyDescent="0.3">
      <c r="A342">
        <v>341</v>
      </c>
      <c r="B342" s="14">
        <v>45.857351762099</v>
      </c>
      <c r="C342" s="14">
        <v>35.831336624013069</v>
      </c>
      <c r="D342" s="5">
        <v>43.976701941529214</v>
      </c>
    </row>
    <row r="343" spans="1:4" x14ac:dyDescent="0.3">
      <c r="A343">
        <v>342</v>
      </c>
      <c r="B343" s="14">
        <v>44.85443451120878</v>
      </c>
      <c r="C343" s="14">
        <v>34.071216363274125</v>
      </c>
      <c r="D343" s="5">
        <v>42.076357083483707</v>
      </c>
    </row>
    <row r="344" spans="1:4" x14ac:dyDescent="0.3">
      <c r="A344">
        <v>343</v>
      </c>
      <c r="B344" s="14">
        <v>42.77697296494528</v>
      </c>
      <c r="C344" s="14">
        <v>33.421511054771578</v>
      </c>
      <c r="D344" s="5">
        <v>41.490402090399428</v>
      </c>
    </row>
    <row r="345" spans="1:4" x14ac:dyDescent="0.3">
      <c r="A345">
        <v>344</v>
      </c>
      <c r="B345" s="14">
        <v>42.73281349885125</v>
      </c>
      <c r="C345" s="14">
        <v>36.309092177965844</v>
      </c>
      <c r="D345" s="5">
        <v>44.574522388119107</v>
      </c>
    </row>
    <row r="346" spans="1:4" x14ac:dyDescent="0.3">
      <c r="A346">
        <v>345</v>
      </c>
      <c r="B346" s="14">
        <v>42.505905784272883</v>
      </c>
      <c r="C346" s="14">
        <v>34.848882147267638</v>
      </c>
      <c r="D346" s="5">
        <v>43.54658527278395</v>
      </c>
    </row>
    <row r="347" spans="1:4" x14ac:dyDescent="0.3">
      <c r="A347">
        <v>346</v>
      </c>
      <c r="B347" s="14">
        <v>41.847039461981623</v>
      </c>
      <c r="C347" s="14">
        <v>33.718602271198584</v>
      </c>
      <c r="D347" s="5">
        <v>46.035251892896952</v>
      </c>
    </row>
    <row r="348" spans="1:4" x14ac:dyDescent="0.3">
      <c r="A348">
        <v>347</v>
      </c>
      <c r="B348" s="14">
        <v>42.021572813551735</v>
      </c>
      <c r="C348" s="14">
        <v>34.032543809333973</v>
      </c>
      <c r="D348" s="5">
        <v>40.578335519170345</v>
      </c>
    </row>
    <row r="349" spans="1:4" x14ac:dyDescent="0.3">
      <c r="A349">
        <v>348</v>
      </c>
      <c r="B349" s="14">
        <v>42.219376652021843</v>
      </c>
      <c r="C349" s="14">
        <v>33.911947312982214</v>
      </c>
      <c r="D349" s="5">
        <v>43.587018371540019</v>
      </c>
    </row>
    <row r="350" spans="1:4" x14ac:dyDescent="0.3">
      <c r="A350">
        <v>349</v>
      </c>
      <c r="B350" s="14">
        <v>42.545910867816566</v>
      </c>
      <c r="C350" s="14">
        <v>35.903241727594498</v>
      </c>
      <c r="D350" s="5">
        <v>43.471064697678401</v>
      </c>
    </row>
    <row r="351" spans="1:4" x14ac:dyDescent="0.3">
      <c r="A351">
        <v>350</v>
      </c>
      <c r="B351" s="14">
        <v>41.998061789072217</v>
      </c>
      <c r="C351" s="14">
        <v>35.791420539808001</v>
      </c>
      <c r="D351" s="5">
        <v>44.624135327134191</v>
      </c>
    </row>
    <row r="352" spans="1:4" x14ac:dyDescent="0.3">
      <c r="A352">
        <v>351</v>
      </c>
      <c r="B352" s="14">
        <v>43.58013755455017</v>
      </c>
      <c r="C352" s="14">
        <v>34.372533904818198</v>
      </c>
      <c r="D352" s="5">
        <v>42.450169228120437</v>
      </c>
    </row>
    <row r="353" spans="1:4" x14ac:dyDescent="0.3">
      <c r="A353">
        <v>352</v>
      </c>
      <c r="B353" s="14">
        <v>44.170818397161867</v>
      </c>
      <c r="C353" s="14">
        <v>33.068257641778736</v>
      </c>
      <c r="D353" s="5">
        <v>45.723498173615837</v>
      </c>
    </row>
    <row r="354" spans="1:4" x14ac:dyDescent="0.3">
      <c r="A354">
        <v>353</v>
      </c>
      <c r="B354" s="14">
        <v>43.093408228006354</v>
      </c>
      <c r="C354" s="14">
        <v>34.406960932556409</v>
      </c>
      <c r="D354" s="5">
        <v>40.109503342209102</v>
      </c>
    </row>
    <row r="355" spans="1:4" x14ac:dyDescent="0.3">
      <c r="A355">
        <v>354</v>
      </c>
      <c r="B355" s="14">
        <v>42.949065021511821</v>
      </c>
      <c r="C355" s="14">
        <v>34.177882321163857</v>
      </c>
      <c r="D355" s="5">
        <v>44.069245135457471</v>
      </c>
    </row>
    <row r="356" spans="1:4" x14ac:dyDescent="0.3">
      <c r="A356">
        <v>355</v>
      </c>
      <c r="B356" s="14">
        <v>42.4136028263406</v>
      </c>
      <c r="C356" s="14">
        <v>35.158364543482755</v>
      </c>
      <c r="D356" s="5">
        <v>42.64384914164792</v>
      </c>
    </row>
    <row r="357" spans="1:4" x14ac:dyDescent="0.3">
      <c r="A357">
        <v>356</v>
      </c>
      <c r="B357" s="14">
        <v>43.623269925948534</v>
      </c>
      <c r="C357" s="14">
        <v>32.465070585480042</v>
      </c>
      <c r="D357" s="5">
        <v>45.418687652348019</v>
      </c>
    </row>
    <row r="358" spans="1:4" x14ac:dyDescent="0.3">
      <c r="A358">
        <v>357</v>
      </c>
      <c r="B358" s="14">
        <v>42.628314942393594</v>
      </c>
      <c r="C358" s="14">
        <v>35.301026390688712</v>
      </c>
      <c r="D358" s="5">
        <v>42.05264573083867</v>
      </c>
    </row>
    <row r="359" spans="1:4" x14ac:dyDescent="0.3">
      <c r="A359">
        <v>358</v>
      </c>
      <c r="B359" s="14">
        <v>44.257228549965987</v>
      </c>
      <c r="C359" s="14">
        <v>35.08601048430819</v>
      </c>
      <c r="D359" s="5">
        <v>42.910298561891494</v>
      </c>
    </row>
    <row r="360" spans="1:4" x14ac:dyDescent="0.3">
      <c r="A360">
        <v>359</v>
      </c>
      <c r="B360" s="14">
        <v>42.519984226219684</v>
      </c>
      <c r="C360" s="14">
        <v>32.08766808357057</v>
      </c>
      <c r="D360" s="5">
        <v>44.47864953428865</v>
      </c>
    </row>
    <row r="361" spans="1:4" x14ac:dyDescent="0.3">
      <c r="A361">
        <v>360</v>
      </c>
      <c r="B361" s="14">
        <v>43.697578797348783</v>
      </c>
      <c r="C361" s="14">
        <v>32.760847821235465</v>
      </c>
      <c r="D361" s="5">
        <v>42.370351589733438</v>
      </c>
    </row>
    <row r="362" spans="1:4" x14ac:dyDescent="0.3">
      <c r="A362">
        <v>361</v>
      </c>
      <c r="B362" s="14">
        <v>41.969232819202958</v>
      </c>
      <c r="C362" s="14">
        <v>34.882878626768388</v>
      </c>
      <c r="D362" s="5">
        <v>43.138759656718818</v>
      </c>
    </row>
    <row r="363" spans="1:4" x14ac:dyDescent="0.3">
      <c r="A363">
        <v>362</v>
      </c>
      <c r="B363" s="14">
        <v>43.914445790218764</v>
      </c>
      <c r="C363" s="14">
        <v>34.856318945026061</v>
      </c>
      <c r="D363" s="5">
        <v>43.466047717142125</v>
      </c>
    </row>
    <row r="364" spans="1:4" x14ac:dyDescent="0.3">
      <c r="A364">
        <v>363</v>
      </c>
      <c r="B364" s="14">
        <v>42.333036135736968</v>
      </c>
      <c r="C364" s="14">
        <v>35.280478631887561</v>
      </c>
      <c r="D364" s="5">
        <v>44.014841908640641</v>
      </c>
    </row>
    <row r="365" spans="1:4" x14ac:dyDescent="0.3">
      <c r="A365">
        <v>364</v>
      </c>
      <c r="B365" s="14">
        <v>41.819537805060499</v>
      </c>
      <c r="C365" s="14">
        <v>33.246864748399553</v>
      </c>
      <c r="D365" s="5">
        <v>45.211144826382963</v>
      </c>
    </row>
    <row r="366" spans="1:4" x14ac:dyDescent="0.3">
      <c r="A366">
        <v>365</v>
      </c>
      <c r="B366" s="14">
        <v>43.492366700760286</v>
      </c>
      <c r="C366" s="14">
        <v>34.913097520353389</v>
      </c>
      <c r="D366" s="5">
        <v>43.486355716265422</v>
      </c>
    </row>
    <row r="367" spans="1:4" x14ac:dyDescent="0.3">
      <c r="A367">
        <v>366</v>
      </c>
      <c r="B367" s="14">
        <v>41.624298462816775</v>
      </c>
      <c r="C367" s="14">
        <v>33.866082864594254</v>
      </c>
      <c r="D367" s="5">
        <v>42.035124094743473</v>
      </c>
    </row>
    <row r="368" spans="1:4" x14ac:dyDescent="0.3">
      <c r="A368">
        <v>367</v>
      </c>
      <c r="B368" s="14">
        <v>43.308736286463315</v>
      </c>
      <c r="C368" s="14">
        <v>35.331338591908811</v>
      </c>
      <c r="D368" s="5">
        <v>43.20732677219452</v>
      </c>
    </row>
    <row r="369" spans="1:4" x14ac:dyDescent="0.3">
      <c r="A369">
        <v>368</v>
      </c>
      <c r="B369" s="14">
        <v>44.213666449383055</v>
      </c>
      <c r="C369" s="14">
        <v>32.398358298465666</v>
      </c>
      <c r="D369" s="5">
        <v>43.742235565005011</v>
      </c>
    </row>
    <row r="370" spans="1:4" x14ac:dyDescent="0.3">
      <c r="A370">
        <v>369</v>
      </c>
      <c r="B370" s="14">
        <v>42.949098259060555</v>
      </c>
      <c r="C370" s="14">
        <v>33.481597319365832</v>
      </c>
      <c r="D370" s="5">
        <v>43.311938050922841</v>
      </c>
    </row>
    <row r="371" spans="1:4" x14ac:dyDescent="0.3">
      <c r="A371">
        <v>370</v>
      </c>
      <c r="B371" s="14">
        <v>43.325652599946785</v>
      </c>
      <c r="C371" s="14">
        <v>33.2992744492336</v>
      </c>
      <c r="D371" s="5">
        <v>42.744982685463022</v>
      </c>
    </row>
    <row r="372" spans="1:4" x14ac:dyDescent="0.3">
      <c r="A372">
        <v>371</v>
      </c>
      <c r="B372" s="14">
        <v>45.666032415816403</v>
      </c>
      <c r="C372" s="14">
        <v>36.286721037325641</v>
      </c>
      <c r="D372" s="5">
        <v>39.851761133086377</v>
      </c>
    </row>
    <row r="373" spans="1:4" x14ac:dyDescent="0.3">
      <c r="A373">
        <v>372</v>
      </c>
      <c r="B373" s="14">
        <v>44.678236591371437</v>
      </c>
      <c r="C373" s="14">
        <v>35.937971174913805</v>
      </c>
      <c r="D373" s="5">
        <v>44.166655485752791</v>
      </c>
    </row>
    <row r="374" spans="1:4" x14ac:dyDescent="0.3">
      <c r="A374">
        <v>373</v>
      </c>
      <c r="B374" s="14">
        <v>45.11023238158738</v>
      </c>
      <c r="C374" s="14">
        <v>32.700742075314714</v>
      </c>
      <c r="D374" s="5">
        <v>43.498914577534464</v>
      </c>
    </row>
    <row r="375" spans="1:4" x14ac:dyDescent="0.3">
      <c r="A375">
        <v>374</v>
      </c>
      <c r="B375" s="14">
        <v>44.082799539597936</v>
      </c>
      <c r="C375" s="14">
        <v>35.734087225230184</v>
      </c>
      <c r="D375" s="5">
        <v>41.611070879758692</v>
      </c>
    </row>
    <row r="376" spans="1:4" x14ac:dyDescent="0.3">
      <c r="A376">
        <v>375</v>
      </c>
      <c r="B376" s="14">
        <v>44.819034124011559</v>
      </c>
      <c r="C376" s="14">
        <v>35.704367268908712</v>
      </c>
      <c r="D376" s="5">
        <v>40.462504654050164</v>
      </c>
    </row>
    <row r="377" spans="1:4" x14ac:dyDescent="0.3">
      <c r="A377">
        <v>376</v>
      </c>
      <c r="B377" s="14">
        <v>45.392960634279966</v>
      </c>
      <c r="C377" s="14">
        <v>35.363359141619398</v>
      </c>
      <c r="D377" s="5">
        <v>43.493803799294199</v>
      </c>
    </row>
    <row r="378" spans="1:4" x14ac:dyDescent="0.3">
      <c r="A378">
        <v>377</v>
      </c>
      <c r="B378" s="14">
        <v>42.392460153907827</v>
      </c>
      <c r="C378" s="14">
        <v>34.314799967026374</v>
      </c>
      <c r="D378" s="5">
        <v>40.716702633886356</v>
      </c>
    </row>
    <row r="379" spans="1:4" x14ac:dyDescent="0.3">
      <c r="A379">
        <v>378</v>
      </c>
      <c r="B379" s="14">
        <v>42.053804224255117</v>
      </c>
      <c r="C379" s="14">
        <v>35.82073799339932</v>
      </c>
      <c r="D379" s="5">
        <v>43.880033248573476</v>
      </c>
    </row>
    <row r="380" spans="1:4" x14ac:dyDescent="0.3">
      <c r="A380">
        <v>379</v>
      </c>
      <c r="B380" s="14">
        <v>42.76476743136633</v>
      </c>
      <c r="C380" s="14">
        <v>34.078409946187364</v>
      </c>
      <c r="D380" s="5">
        <v>43.976161154673051</v>
      </c>
    </row>
    <row r="381" spans="1:4" x14ac:dyDescent="0.3">
      <c r="A381">
        <v>380</v>
      </c>
      <c r="B381" s="14">
        <v>41.514280953868848</v>
      </c>
      <c r="C381" s="14">
        <v>36.509181472159341</v>
      </c>
      <c r="D381" s="5">
        <v>41.795520132384198</v>
      </c>
    </row>
    <row r="382" spans="1:4" x14ac:dyDescent="0.3">
      <c r="A382">
        <v>381</v>
      </c>
      <c r="B382" s="14">
        <v>43.217489967916897</v>
      </c>
      <c r="C382" s="14">
        <v>34.801594571709963</v>
      </c>
      <c r="D382" s="5">
        <v>43.764889166390695</v>
      </c>
    </row>
    <row r="383" spans="1:4" x14ac:dyDescent="0.3">
      <c r="A383">
        <v>382</v>
      </c>
      <c r="B383" s="14">
        <v>44.036643544766463</v>
      </c>
      <c r="C383" s="14">
        <v>33.396733508546383</v>
      </c>
      <c r="D383" s="5">
        <v>42.320509431761501</v>
      </c>
    </row>
    <row r="384" spans="1:4" x14ac:dyDescent="0.3">
      <c r="A384">
        <v>383</v>
      </c>
      <c r="B384" s="14">
        <v>45.180738489670851</v>
      </c>
      <c r="C384" s="14">
        <v>35.973318251880755</v>
      </c>
      <c r="D384" s="5">
        <v>42.969603532936468</v>
      </c>
    </row>
    <row r="385" spans="1:4" x14ac:dyDescent="0.3">
      <c r="A385">
        <v>384</v>
      </c>
      <c r="B385" s="14">
        <v>42.161301623759648</v>
      </c>
      <c r="C385" s="14">
        <v>34.526394438145026</v>
      </c>
      <c r="D385" s="5">
        <v>44.965304487585165</v>
      </c>
    </row>
    <row r="386" spans="1:4" x14ac:dyDescent="0.3">
      <c r="A386">
        <v>385</v>
      </c>
      <c r="B386" s="14">
        <v>43.303636653360641</v>
      </c>
      <c r="C386" s="14">
        <v>34.631228635628908</v>
      </c>
      <c r="D386" s="5">
        <v>44.366639159013914</v>
      </c>
    </row>
    <row r="387" spans="1:4" x14ac:dyDescent="0.3">
      <c r="A387">
        <v>386</v>
      </c>
      <c r="B387" s="14">
        <v>43.564997130766685</v>
      </c>
      <c r="C387" s="14">
        <v>31.393399071652695</v>
      </c>
      <c r="D387" s="5">
        <v>44.126475676810216</v>
      </c>
    </row>
    <row r="388" spans="1:4" x14ac:dyDescent="0.3">
      <c r="A388">
        <v>387</v>
      </c>
      <c r="B388" s="14">
        <v>42.253222964032709</v>
      </c>
      <c r="C388" s="14">
        <v>37.098939673619299</v>
      </c>
      <c r="D388" s="5">
        <v>42.589317332205965</v>
      </c>
    </row>
    <row r="389" spans="1:4" x14ac:dyDescent="0.3">
      <c r="A389">
        <v>388</v>
      </c>
      <c r="B389" s="14">
        <v>42.656114143142631</v>
      </c>
      <c r="C389" s="14">
        <v>33.672686137575816</v>
      </c>
      <c r="D389" s="5">
        <v>42.864408679947744</v>
      </c>
    </row>
    <row r="390" spans="1:4" x14ac:dyDescent="0.3">
      <c r="A390">
        <v>389</v>
      </c>
      <c r="B390" s="14">
        <v>41.159539089889122</v>
      </c>
      <c r="C390" s="14">
        <v>34.823098377047209</v>
      </c>
      <c r="D390" s="5">
        <v>44.73261217172076</v>
      </c>
    </row>
    <row r="391" spans="1:4" x14ac:dyDescent="0.3">
      <c r="A391">
        <v>390</v>
      </c>
      <c r="B391" s="14">
        <v>42.968210685906463</v>
      </c>
      <c r="C391" s="14">
        <v>34.157164160163646</v>
      </c>
      <c r="D391" s="5">
        <v>41.000974664857843</v>
      </c>
    </row>
    <row r="392" spans="1:4" x14ac:dyDescent="0.3">
      <c r="A392">
        <v>391</v>
      </c>
      <c r="B392" s="14">
        <v>43.952738305137281</v>
      </c>
      <c r="C392" s="14">
        <v>34.963292579011636</v>
      </c>
      <c r="D392" s="5">
        <v>44.651436873852766</v>
      </c>
    </row>
    <row r="393" spans="1:4" x14ac:dyDescent="0.3">
      <c r="A393">
        <v>392</v>
      </c>
      <c r="B393" s="14">
        <v>44.603566783989486</v>
      </c>
      <c r="C393" s="14">
        <v>33.593858044095704</v>
      </c>
      <c r="D393" s="5">
        <v>43.282082514972331</v>
      </c>
    </row>
    <row r="394" spans="1:4" x14ac:dyDescent="0.3">
      <c r="A394">
        <v>393</v>
      </c>
      <c r="B394" s="14">
        <v>42.779601216029633</v>
      </c>
      <c r="C394" s="14">
        <v>36.178186898495106</v>
      </c>
      <c r="D394" s="5">
        <v>42.096613493948382</v>
      </c>
    </row>
    <row r="395" spans="1:4" x14ac:dyDescent="0.3">
      <c r="A395">
        <v>394</v>
      </c>
      <c r="B395" s="14">
        <v>46.652002509496164</v>
      </c>
      <c r="C395" s="14">
        <v>35.99550257969485</v>
      </c>
      <c r="D395" s="5">
        <v>40.511342374047317</v>
      </c>
    </row>
    <row r="396" spans="1:4" x14ac:dyDescent="0.3">
      <c r="A396">
        <v>395</v>
      </c>
      <c r="B396" s="14">
        <v>41.477521575465431</v>
      </c>
      <c r="C396" s="14">
        <v>33.610458005148423</v>
      </c>
      <c r="D396" s="5">
        <v>43.047984208807144</v>
      </c>
    </row>
    <row r="397" spans="1:4" x14ac:dyDescent="0.3">
      <c r="A397">
        <v>396</v>
      </c>
      <c r="B397" s="14">
        <v>43.538611117165985</v>
      </c>
      <c r="C397" s="14">
        <v>35.775353600337283</v>
      </c>
      <c r="D397" s="5">
        <v>44.642938092287523</v>
      </c>
    </row>
    <row r="398" spans="1:4" x14ac:dyDescent="0.3">
      <c r="A398">
        <v>397</v>
      </c>
      <c r="B398" s="14">
        <v>44.502339432614022</v>
      </c>
      <c r="C398" s="14">
        <v>34.191656925059036</v>
      </c>
      <c r="D398" s="5">
        <v>41.762690676571417</v>
      </c>
    </row>
    <row r="399" spans="1:4" x14ac:dyDescent="0.3">
      <c r="A399">
        <v>398</v>
      </c>
      <c r="B399" s="14">
        <v>44.001013154462278</v>
      </c>
      <c r="C399" s="14">
        <v>34.134661962196851</v>
      </c>
      <c r="D399" s="5">
        <v>41.445395758570491</v>
      </c>
    </row>
    <row r="400" spans="1:4" x14ac:dyDescent="0.3">
      <c r="A400">
        <v>399</v>
      </c>
      <c r="B400" s="14">
        <v>41.328590582401091</v>
      </c>
      <c r="C400" s="14">
        <v>33.629944969011596</v>
      </c>
      <c r="D400" s="5">
        <v>42.73903793229298</v>
      </c>
    </row>
    <row r="401" spans="1:4" x14ac:dyDescent="0.3">
      <c r="A401">
        <v>400</v>
      </c>
      <c r="B401" s="14">
        <v>44.970236449328858</v>
      </c>
      <c r="C401" s="14">
        <v>34.101866389201049</v>
      </c>
      <c r="D401" s="5">
        <v>42.836832459140759</v>
      </c>
    </row>
    <row r="402" spans="1:4" x14ac:dyDescent="0.3">
      <c r="A402">
        <v>401</v>
      </c>
      <c r="B402" s="14">
        <v>41.770617628696442</v>
      </c>
      <c r="C402" s="14">
        <v>34.779793765974574</v>
      </c>
      <c r="D402" s="5">
        <v>46.016709859343507</v>
      </c>
    </row>
    <row r="403" spans="1:4" x14ac:dyDescent="0.3">
      <c r="A403">
        <v>402</v>
      </c>
      <c r="B403" s="14">
        <v>46.181937218591784</v>
      </c>
      <c r="C403" s="14">
        <v>32.714258365278319</v>
      </c>
      <c r="D403" s="5">
        <v>42.536049992125847</v>
      </c>
    </row>
    <row r="404" spans="1:4" x14ac:dyDescent="0.3">
      <c r="A404">
        <v>403</v>
      </c>
      <c r="B404" s="14">
        <v>42.462090733111609</v>
      </c>
      <c r="C404" s="14">
        <v>33.704118051968443</v>
      </c>
      <c r="D404" s="5">
        <v>45.408471256832641</v>
      </c>
    </row>
    <row r="405" spans="1:4" x14ac:dyDescent="0.3">
      <c r="A405">
        <v>404</v>
      </c>
      <c r="B405" s="14">
        <v>42.060659328425068</v>
      </c>
      <c r="C405" s="14">
        <v>32.50736176491899</v>
      </c>
      <c r="D405" s="5">
        <v>43.479795526120412</v>
      </c>
    </row>
    <row r="406" spans="1:4" x14ac:dyDescent="0.3">
      <c r="A406">
        <v>405</v>
      </c>
      <c r="B406" s="14">
        <v>45.18521909680323</v>
      </c>
      <c r="C406" s="14">
        <v>34.570212029817419</v>
      </c>
      <c r="D406" s="5">
        <v>44.271816193431683</v>
      </c>
    </row>
    <row r="407" spans="1:4" x14ac:dyDescent="0.3">
      <c r="A407">
        <v>406</v>
      </c>
      <c r="B407" s="14">
        <v>43.972152915338697</v>
      </c>
      <c r="C407" s="14">
        <v>34.112655850487464</v>
      </c>
      <c r="D407" s="5">
        <v>42.388232331145559</v>
      </c>
    </row>
    <row r="408" spans="1:4" x14ac:dyDescent="0.3">
      <c r="A408">
        <v>407</v>
      </c>
      <c r="B408" s="14">
        <v>41.554437279680471</v>
      </c>
      <c r="C408" s="14">
        <v>37.750340682541939</v>
      </c>
      <c r="D408" s="5">
        <v>46.341200472372591</v>
      </c>
    </row>
    <row r="409" spans="1:4" x14ac:dyDescent="0.3">
      <c r="A409">
        <v>408</v>
      </c>
      <c r="B409" s="14">
        <v>42.248513285982561</v>
      </c>
      <c r="C409" s="14">
        <v>34.447824269702998</v>
      </c>
      <c r="D409" s="5">
        <v>41.819938995360374</v>
      </c>
    </row>
    <row r="410" spans="1:4" x14ac:dyDescent="0.3">
      <c r="A410">
        <v>409</v>
      </c>
      <c r="B410" s="14">
        <v>44.598694754737416</v>
      </c>
      <c r="C410" s="14">
        <v>34.751687135544998</v>
      </c>
      <c r="D410" s="5">
        <v>43.445004362614448</v>
      </c>
    </row>
    <row r="411" spans="1:4" x14ac:dyDescent="0.3">
      <c r="A411">
        <v>410</v>
      </c>
      <c r="B411" s="14">
        <v>42.754320126983941</v>
      </c>
      <c r="C411" s="14">
        <v>31.494936185248072</v>
      </c>
      <c r="D411" s="5">
        <v>44.325148983916307</v>
      </c>
    </row>
    <row r="412" spans="1:4" x14ac:dyDescent="0.3">
      <c r="A412">
        <v>411</v>
      </c>
      <c r="B412" s="14">
        <v>46.331005922289947</v>
      </c>
      <c r="C412" s="14">
        <v>34.671902899814171</v>
      </c>
      <c r="D412" s="5">
        <v>44.294591512203276</v>
      </c>
    </row>
    <row r="413" spans="1:4" x14ac:dyDescent="0.3">
      <c r="A413">
        <v>412</v>
      </c>
      <c r="B413" s="14">
        <v>44.156233950634615</v>
      </c>
      <c r="C413" s="14">
        <v>33.495908025002834</v>
      </c>
      <c r="D413" s="5">
        <v>45.674049986561343</v>
      </c>
    </row>
    <row r="414" spans="1:4" x14ac:dyDescent="0.3">
      <c r="A414">
        <v>413</v>
      </c>
      <c r="B414" s="14">
        <v>44.208319476942641</v>
      </c>
      <c r="C414" s="14">
        <v>33.680415430141366</v>
      </c>
      <c r="D414" s="5">
        <v>43.169933574858675</v>
      </c>
    </row>
    <row r="415" spans="1:4" x14ac:dyDescent="0.3">
      <c r="A415">
        <v>414</v>
      </c>
      <c r="B415" s="14">
        <v>43.045423958185459</v>
      </c>
      <c r="C415" s="14">
        <v>33.560137381532854</v>
      </c>
      <c r="D415" s="5">
        <v>45.41539873928761</v>
      </c>
    </row>
    <row r="416" spans="1:4" x14ac:dyDescent="0.3">
      <c r="A416">
        <v>415</v>
      </c>
      <c r="B416" s="14">
        <v>40.424685540561015</v>
      </c>
      <c r="C416" s="14">
        <v>35.129461027661605</v>
      </c>
      <c r="D416" s="5">
        <v>42.621622688700796</v>
      </c>
    </row>
    <row r="417" spans="1:4" x14ac:dyDescent="0.3">
      <c r="A417">
        <v>416</v>
      </c>
      <c r="B417" s="14">
        <v>44.565599995956561</v>
      </c>
      <c r="C417" s="14">
        <v>33.571155979020872</v>
      </c>
      <c r="D417" s="5">
        <v>42.134146352589134</v>
      </c>
    </row>
    <row r="418" spans="1:4" x14ac:dyDescent="0.3">
      <c r="A418">
        <v>417</v>
      </c>
      <c r="B418" s="14">
        <v>42.667993600831693</v>
      </c>
      <c r="C418" s="14">
        <v>36.211384016286935</v>
      </c>
      <c r="D418" s="5">
        <v>43.208429656819987</v>
      </c>
    </row>
    <row r="419" spans="1:4" x14ac:dyDescent="0.3">
      <c r="A419">
        <v>418</v>
      </c>
      <c r="B419" s="14">
        <v>41.65159329644154</v>
      </c>
      <c r="C419" s="14">
        <v>34.300139580439733</v>
      </c>
      <c r="D419" s="5">
        <v>45.723369605561743</v>
      </c>
    </row>
    <row r="420" spans="1:4" x14ac:dyDescent="0.3">
      <c r="A420">
        <v>419</v>
      </c>
      <c r="B420" s="14">
        <v>43.1957202341341</v>
      </c>
      <c r="C420" s="14">
        <v>35.740555923440951</v>
      </c>
      <c r="D420" s="5">
        <v>43.366838347840535</v>
      </c>
    </row>
    <row r="421" spans="1:4" x14ac:dyDescent="0.3">
      <c r="A421">
        <v>420</v>
      </c>
      <c r="B421" s="14">
        <v>42.991374606896521</v>
      </c>
      <c r="C421" s="14">
        <v>32.492851603462249</v>
      </c>
      <c r="D421" s="5">
        <v>43.807092397747901</v>
      </c>
    </row>
    <row r="422" spans="1:4" x14ac:dyDescent="0.3">
      <c r="A422">
        <v>421</v>
      </c>
      <c r="B422" s="14">
        <v>43.909633867306944</v>
      </c>
      <c r="C422" s="14">
        <v>35.827078946237165</v>
      </c>
      <c r="D422" s="5">
        <v>41.977917445630531</v>
      </c>
    </row>
    <row r="423" spans="1:4" x14ac:dyDescent="0.3">
      <c r="A423">
        <v>422</v>
      </c>
      <c r="B423" s="14">
        <v>43.509304470910543</v>
      </c>
      <c r="C423" s="14">
        <v>33.97232915644036</v>
      </c>
      <c r="D423" s="5">
        <v>43.012615262380045</v>
      </c>
    </row>
    <row r="424" spans="1:4" x14ac:dyDescent="0.3">
      <c r="A424">
        <v>423</v>
      </c>
      <c r="B424" s="14">
        <v>44.366114965708107</v>
      </c>
      <c r="C424" s="14">
        <v>34.379954905218767</v>
      </c>
      <c r="D424" s="5">
        <v>43.140392281488467</v>
      </c>
    </row>
    <row r="425" spans="1:4" x14ac:dyDescent="0.3">
      <c r="A425">
        <v>424</v>
      </c>
      <c r="B425" s="14">
        <v>43.693875786260996</v>
      </c>
      <c r="C425" s="14">
        <v>31.60062186316954</v>
      </c>
      <c r="D425" s="5">
        <v>42.763933060836123</v>
      </c>
    </row>
    <row r="426" spans="1:4" x14ac:dyDescent="0.3">
      <c r="A426">
        <v>425</v>
      </c>
      <c r="B426" s="14">
        <v>45.14745320921331</v>
      </c>
      <c r="C426" s="14">
        <v>33.905726344423456</v>
      </c>
      <c r="D426" s="5">
        <v>43.622340142348826</v>
      </c>
    </row>
    <row r="427" spans="1:4" x14ac:dyDescent="0.3">
      <c r="A427">
        <v>426</v>
      </c>
      <c r="B427" s="14">
        <v>43.961334067579863</v>
      </c>
      <c r="C427" s="14">
        <v>35.033737862283019</v>
      </c>
      <c r="D427" s="5">
        <v>45.530409029710611</v>
      </c>
    </row>
    <row r="428" spans="1:4" x14ac:dyDescent="0.3">
      <c r="A428">
        <v>427</v>
      </c>
      <c r="B428" s="14">
        <v>43.897647535098436</v>
      </c>
      <c r="C428" s="14">
        <v>33.821615094468683</v>
      </c>
      <c r="D428" s="5">
        <v>39.779878149204343</v>
      </c>
    </row>
    <row r="429" spans="1:4" x14ac:dyDescent="0.3">
      <c r="A429">
        <v>428</v>
      </c>
      <c r="B429" s="14">
        <v>42.97274813206954</v>
      </c>
      <c r="C429" s="14">
        <v>35.639903739862937</v>
      </c>
      <c r="D429" s="5">
        <v>40.819217758782301</v>
      </c>
    </row>
    <row r="430" spans="1:4" x14ac:dyDescent="0.3">
      <c r="A430">
        <v>429</v>
      </c>
      <c r="B430" s="14">
        <v>45.003521995818112</v>
      </c>
      <c r="C430" s="14">
        <v>34.71477050309921</v>
      </c>
      <c r="D430" s="5">
        <v>43.292355867393148</v>
      </c>
    </row>
    <row r="431" spans="1:4" x14ac:dyDescent="0.3">
      <c r="A431">
        <v>430</v>
      </c>
      <c r="B431" s="14">
        <v>42.176116033462577</v>
      </c>
      <c r="C431" s="14">
        <v>35.723277350933593</v>
      </c>
      <c r="D431" s="5">
        <v>41.084497339445974</v>
      </c>
    </row>
    <row r="432" spans="1:4" x14ac:dyDescent="0.3">
      <c r="A432">
        <v>431</v>
      </c>
      <c r="B432" s="14">
        <v>43.230942253575023</v>
      </c>
      <c r="C432" s="14">
        <v>35.726107278476249</v>
      </c>
      <c r="D432" s="5">
        <v>42.568946254949239</v>
      </c>
    </row>
    <row r="433" spans="1:4" x14ac:dyDescent="0.3">
      <c r="A433">
        <v>432</v>
      </c>
      <c r="B433" s="14">
        <v>45.945062399872128</v>
      </c>
      <c r="C433" s="14">
        <v>36.312563599305832</v>
      </c>
      <c r="D433" s="5">
        <v>43.221082719484663</v>
      </c>
    </row>
    <row r="434" spans="1:4" x14ac:dyDescent="0.3">
      <c r="A434">
        <v>433</v>
      </c>
      <c r="B434" s="14">
        <v>44.012620489145938</v>
      </c>
      <c r="C434" s="14">
        <v>34.338891517534201</v>
      </c>
      <c r="D434" s="5">
        <v>43.815007801911442</v>
      </c>
    </row>
    <row r="435" spans="1:4" x14ac:dyDescent="0.3">
      <c r="A435">
        <v>434</v>
      </c>
      <c r="B435" s="14">
        <v>45.397350729347259</v>
      </c>
      <c r="C435" s="14">
        <v>35.050980620126069</v>
      </c>
      <c r="D435" s="5">
        <v>45.668615341780466</v>
      </c>
    </row>
    <row r="436" spans="1:4" x14ac:dyDescent="0.3">
      <c r="A436">
        <v>435</v>
      </c>
      <c r="B436" s="14">
        <v>45.890257847263925</v>
      </c>
      <c r="C436" s="14">
        <v>35.508111059241855</v>
      </c>
      <c r="D436" s="5">
        <v>42.197949763773053</v>
      </c>
    </row>
    <row r="437" spans="1:4" x14ac:dyDescent="0.3">
      <c r="A437">
        <v>436</v>
      </c>
      <c r="B437" s="14">
        <v>43.532349535203728</v>
      </c>
      <c r="C437" s="14">
        <v>35.151317299421315</v>
      </c>
      <c r="D437" s="5">
        <v>40.499277835725117</v>
      </c>
    </row>
    <row r="438" spans="1:4" x14ac:dyDescent="0.3">
      <c r="A438">
        <v>437</v>
      </c>
      <c r="B438" s="14">
        <v>40.410463659166886</v>
      </c>
      <c r="C438" s="14">
        <v>34.321275981743092</v>
      </c>
      <c r="D438" s="5">
        <v>44.450506962072197</v>
      </c>
    </row>
    <row r="439" spans="1:4" x14ac:dyDescent="0.3">
      <c r="A439">
        <v>438</v>
      </c>
      <c r="B439" s="14">
        <v>44.563323429808015</v>
      </c>
      <c r="C439" s="14">
        <v>31.641557788950891</v>
      </c>
      <c r="D439" s="5">
        <v>43.62919692759997</v>
      </c>
    </row>
    <row r="440" spans="1:4" x14ac:dyDescent="0.3">
      <c r="A440">
        <v>439</v>
      </c>
      <c r="B440" s="14">
        <v>41.951224982901572</v>
      </c>
      <c r="C440" s="14">
        <v>36.116123467286236</v>
      </c>
      <c r="D440" s="5">
        <v>43.398853511598347</v>
      </c>
    </row>
    <row r="441" spans="1:4" x14ac:dyDescent="0.3">
      <c r="A441">
        <v>440</v>
      </c>
      <c r="B441" s="14">
        <v>46.620236442233598</v>
      </c>
      <c r="C441" s="14">
        <v>33.826610922512785</v>
      </c>
      <c r="D441" s="5">
        <v>41.734102945379384</v>
      </c>
    </row>
    <row r="442" spans="1:4" x14ac:dyDescent="0.3">
      <c r="A442">
        <v>441</v>
      </c>
      <c r="B442" s="14">
        <v>43.195038588900275</v>
      </c>
      <c r="C442" s="14">
        <v>36.566785194959472</v>
      </c>
      <c r="D442" s="5">
        <v>43.285190210260403</v>
      </c>
    </row>
    <row r="443" spans="1:4" x14ac:dyDescent="0.3">
      <c r="A443">
        <v>442</v>
      </c>
      <c r="B443" s="14">
        <v>39.780226640626971</v>
      </c>
      <c r="C443" s="14">
        <v>37.309114788076464</v>
      </c>
      <c r="D443" s="5">
        <v>44.791283581755081</v>
      </c>
    </row>
    <row r="444" spans="1:4" x14ac:dyDescent="0.3">
      <c r="A444">
        <v>443</v>
      </c>
      <c r="B444" s="14">
        <v>44.296103982987503</v>
      </c>
      <c r="C444" s="14">
        <v>34.058753740919087</v>
      </c>
      <c r="D444" s="5">
        <v>43.265702859129185</v>
      </c>
    </row>
    <row r="445" spans="1:4" x14ac:dyDescent="0.3">
      <c r="A445">
        <v>444</v>
      </c>
      <c r="B445" s="14">
        <v>42.941740257125716</v>
      </c>
      <c r="C445" s="14">
        <v>33.669470753831412</v>
      </c>
      <c r="D445" s="5">
        <v>42.151933405552818</v>
      </c>
    </row>
    <row r="446" spans="1:4" x14ac:dyDescent="0.3">
      <c r="A446">
        <v>445</v>
      </c>
      <c r="B446" s="14">
        <v>43.522750918553854</v>
      </c>
      <c r="C446" s="14">
        <v>34.726838366086014</v>
      </c>
      <c r="D446" s="5">
        <v>44.414523162639505</v>
      </c>
    </row>
    <row r="447" spans="1:4" x14ac:dyDescent="0.3">
      <c r="A447">
        <v>446</v>
      </c>
      <c r="B447" s="14">
        <v>42.648221402299406</v>
      </c>
      <c r="C447" s="14">
        <v>33.248216633294199</v>
      </c>
      <c r="D447" s="5">
        <v>43.71009097810456</v>
      </c>
    </row>
    <row r="448" spans="1:4" x14ac:dyDescent="0.3">
      <c r="A448">
        <v>447</v>
      </c>
      <c r="B448" s="14">
        <v>43.840345770942726</v>
      </c>
      <c r="C448" s="14">
        <v>34.585553251927358</v>
      </c>
      <c r="D448" s="5">
        <v>40.656366025755915</v>
      </c>
    </row>
    <row r="449" spans="1:4" x14ac:dyDescent="0.3">
      <c r="A449">
        <v>448</v>
      </c>
      <c r="B449" s="14">
        <v>44.302253015490201</v>
      </c>
      <c r="C449" s="14">
        <v>32.61147467388205</v>
      </c>
      <c r="D449" s="5">
        <v>42.126525058444777</v>
      </c>
    </row>
    <row r="450" spans="1:4" x14ac:dyDescent="0.3">
      <c r="A450">
        <v>449</v>
      </c>
      <c r="B450" s="14">
        <v>41.538067428060849</v>
      </c>
      <c r="C450" s="14">
        <v>31.939164560932156</v>
      </c>
      <c r="D450" s="5">
        <v>40.473301816151647</v>
      </c>
    </row>
    <row r="451" spans="1:4" x14ac:dyDescent="0.3">
      <c r="A451">
        <v>450</v>
      </c>
      <c r="B451" s="14">
        <v>45.857494066314459</v>
      </c>
      <c r="C451" s="14">
        <v>35.444735400694512</v>
      </c>
      <c r="D451" s="5">
        <v>41.862667124039064</v>
      </c>
    </row>
    <row r="452" spans="1:4" x14ac:dyDescent="0.3">
      <c r="A452">
        <v>451</v>
      </c>
      <c r="B452" s="14">
        <v>41.877047814839962</v>
      </c>
      <c r="C452" s="14">
        <v>34.012561282993985</v>
      </c>
      <c r="D452" s="5">
        <v>42.570697527344223</v>
      </c>
    </row>
    <row r="453" spans="1:4" x14ac:dyDescent="0.3">
      <c r="A453">
        <v>452</v>
      </c>
      <c r="B453" s="14">
        <v>40.421466104790234</v>
      </c>
      <c r="C453" s="14">
        <v>37.6889728314111</v>
      </c>
      <c r="D453" s="5">
        <v>42.593230270672947</v>
      </c>
    </row>
    <row r="454" spans="1:4" x14ac:dyDescent="0.3">
      <c r="A454">
        <v>453</v>
      </c>
      <c r="B454" s="14">
        <v>42.200140480528788</v>
      </c>
      <c r="C454" s="14">
        <v>35.092324455455945</v>
      </c>
      <c r="D454" s="5">
        <v>44.881667978950922</v>
      </c>
    </row>
    <row r="455" spans="1:4" x14ac:dyDescent="0.3">
      <c r="A455">
        <v>454</v>
      </c>
      <c r="B455" s="14">
        <v>43.64856485365906</v>
      </c>
      <c r="C455" s="14">
        <v>33.829485548811597</v>
      </c>
      <c r="D455" s="5">
        <v>42.706611242194455</v>
      </c>
    </row>
    <row r="456" spans="1:4" x14ac:dyDescent="0.3">
      <c r="A456">
        <v>455</v>
      </c>
      <c r="B456" s="14">
        <v>42.911558571153442</v>
      </c>
      <c r="C456" s="14">
        <v>34.575478636089208</v>
      </c>
      <c r="D456" s="5">
        <v>44.636335388825941</v>
      </c>
    </row>
    <row r="457" spans="1:4" x14ac:dyDescent="0.3">
      <c r="A457">
        <v>456</v>
      </c>
      <c r="B457" s="14">
        <v>43.573263166270912</v>
      </c>
      <c r="C457" s="14">
        <v>33.315568110683863</v>
      </c>
      <c r="D457" s="5">
        <v>42.419170658069639</v>
      </c>
    </row>
    <row r="458" spans="1:4" x14ac:dyDescent="0.3">
      <c r="A458">
        <v>457</v>
      </c>
      <c r="B458" s="14">
        <v>43.597207551838814</v>
      </c>
      <c r="C458" s="14">
        <v>33.733436483124748</v>
      </c>
      <c r="D458" s="5">
        <v>42.078138632072374</v>
      </c>
    </row>
    <row r="459" spans="1:4" x14ac:dyDescent="0.3">
      <c r="A459">
        <v>458</v>
      </c>
      <c r="B459" s="14">
        <v>43.692669921160196</v>
      </c>
      <c r="C459" s="14">
        <v>35.360069413809306</v>
      </c>
      <c r="D459" s="5">
        <v>41.963460353239576</v>
      </c>
    </row>
    <row r="460" spans="1:4" x14ac:dyDescent="0.3">
      <c r="A460">
        <v>459</v>
      </c>
      <c r="B460" s="14">
        <v>43.99236453155298</v>
      </c>
      <c r="C460" s="14">
        <v>36.890227585535193</v>
      </c>
      <c r="D460" s="5">
        <v>46.890609117617188</v>
      </c>
    </row>
    <row r="461" spans="1:4" x14ac:dyDescent="0.3">
      <c r="A461">
        <v>460</v>
      </c>
      <c r="B461" s="14">
        <v>44.582392411580898</v>
      </c>
      <c r="C461" s="14">
        <v>33.853233055987999</v>
      </c>
      <c r="D461" s="5">
        <v>42.656377246230825</v>
      </c>
    </row>
    <row r="462" spans="1:4" x14ac:dyDescent="0.3">
      <c r="A462">
        <v>461</v>
      </c>
      <c r="B462" s="14">
        <v>45.349555041427386</v>
      </c>
      <c r="C462" s="14">
        <v>34.763538362939364</v>
      </c>
      <c r="D462" s="5">
        <v>46.18985690294658</v>
      </c>
    </row>
    <row r="463" spans="1:4" x14ac:dyDescent="0.3">
      <c r="A463">
        <v>462</v>
      </c>
      <c r="B463" s="14">
        <v>43.961192421334445</v>
      </c>
      <c r="C463" s="14">
        <v>33.938850112537828</v>
      </c>
      <c r="D463" s="5">
        <v>42.667694163641443</v>
      </c>
    </row>
    <row r="464" spans="1:4" x14ac:dyDescent="0.3">
      <c r="A464">
        <v>463</v>
      </c>
      <c r="B464" s="14">
        <v>40.117164964930851</v>
      </c>
      <c r="C464" s="14">
        <v>32.985945773063698</v>
      </c>
      <c r="D464" s="5">
        <v>43.594486462426325</v>
      </c>
    </row>
    <row r="465" spans="1:4" x14ac:dyDescent="0.3">
      <c r="A465">
        <v>464</v>
      </c>
      <c r="B465" s="14">
        <v>44.462125159643172</v>
      </c>
      <c r="C465" s="14">
        <v>35.825537385712003</v>
      </c>
      <c r="D465" s="5">
        <v>43.245349816697228</v>
      </c>
    </row>
    <row r="466" spans="1:4" x14ac:dyDescent="0.3">
      <c r="A466">
        <v>465</v>
      </c>
      <c r="B466" s="14">
        <v>46.932513536695851</v>
      </c>
      <c r="C466" s="14">
        <v>34.178562166336732</v>
      </c>
      <c r="D466" s="5">
        <v>45.789431104396265</v>
      </c>
    </row>
    <row r="467" spans="1:4" x14ac:dyDescent="0.3">
      <c r="A467">
        <v>466</v>
      </c>
      <c r="B467" s="14">
        <v>42.182308784425935</v>
      </c>
      <c r="C467" s="14">
        <v>35.961907839075423</v>
      </c>
      <c r="D467" s="5">
        <v>42.214621305465649</v>
      </c>
    </row>
    <row r="468" spans="1:4" x14ac:dyDescent="0.3">
      <c r="A468">
        <v>467</v>
      </c>
      <c r="B468" s="14">
        <v>42.119904982366791</v>
      </c>
      <c r="C468" s="14">
        <v>35.414601855720228</v>
      </c>
      <c r="D468" s="5">
        <v>44.489743633089418</v>
      </c>
    </row>
    <row r="469" spans="1:4" x14ac:dyDescent="0.3">
      <c r="A469">
        <v>468</v>
      </c>
      <c r="B469" s="14">
        <v>42.55665796922402</v>
      </c>
      <c r="C469" s="14">
        <v>34.693407617719146</v>
      </c>
      <c r="D469" s="5">
        <v>43.090128648796259</v>
      </c>
    </row>
    <row r="470" spans="1:4" x14ac:dyDescent="0.3">
      <c r="A470">
        <v>469</v>
      </c>
      <c r="B470" s="14">
        <v>43.962224271397815</v>
      </c>
      <c r="C470" s="14">
        <v>34.667076915389906</v>
      </c>
      <c r="D470" s="5">
        <v>45.399229798717137</v>
      </c>
    </row>
    <row r="471" spans="1:4" x14ac:dyDescent="0.3">
      <c r="A471">
        <v>470</v>
      </c>
      <c r="B471" s="14">
        <v>41.015914040080901</v>
      </c>
      <c r="C471" s="14">
        <v>33.950936133319395</v>
      </c>
      <c r="D471" s="5">
        <v>39.860135239380121</v>
      </c>
    </row>
    <row r="472" spans="1:4" x14ac:dyDescent="0.3">
      <c r="A472">
        <v>471</v>
      </c>
      <c r="B472" s="14">
        <v>43.568836924894605</v>
      </c>
      <c r="C472" s="14">
        <v>33.559690702009895</v>
      </c>
      <c r="D472" s="5">
        <v>42.180831982064539</v>
      </c>
    </row>
    <row r="473" spans="1:4" x14ac:dyDescent="0.3">
      <c r="A473">
        <v>472</v>
      </c>
      <c r="B473" s="14">
        <v>41.544195259296032</v>
      </c>
      <c r="C473" s="14">
        <v>34.541081707793552</v>
      </c>
      <c r="D473" s="5">
        <v>41.393294891196184</v>
      </c>
    </row>
    <row r="474" spans="1:4" x14ac:dyDescent="0.3">
      <c r="A474">
        <v>473</v>
      </c>
      <c r="B474" s="14">
        <v>42.136001080668699</v>
      </c>
      <c r="C474" s="14">
        <v>34.661148322701308</v>
      </c>
      <c r="D474" s="5">
        <v>44.275286946503257</v>
      </c>
    </row>
    <row r="475" spans="1:4" x14ac:dyDescent="0.3">
      <c r="A475">
        <v>474</v>
      </c>
      <c r="B475" s="14">
        <v>42.298187535630554</v>
      </c>
      <c r="C475" s="14">
        <v>33.789571540767071</v>
      </c>
      <c r="D475" s="5">
        <v>44.181233182512031</v>
      </c>
    </row>
    <row r="476" spans="1:4" x14ac:dyDescent="0.3">
      <c r="A476">
        <v>475</v>
      </c>
      <c r="B476" s="14">
        <v>41.494977169749674</v>
      </c>
      <c r="C476" s="14">
        <v>33.664107420430639</v>
      </c>
      <c r="D476" s="5">
        <v>45.199329664745662</v>
      </c>
    </row>
    <row r="477" spans="1:4" x14ac:dyDescent="0.3">
      <c r="A477">
        <v>476</v>
      </c>
      <c r="B477" s="14">
        <v>45.260905955777481</v>
      </c>
      <c r="C477" s="14">
        <v>33.932792333821098</v>
      </c>
      <c r="D477" s="5">
        <v>42.397601831329247</v>
      </c>
    </row>
    <row r="478" spans="1:4" x14ac:dyDescent="0.3">
      <c r="A478">
        <v>477</v>
      </c>
      <c r="B478" s="14">
        <v>42.842214353063376</v>
      </c>
      <c r="C478" s="14">
        <v>33.974533051594243</v>
      </c>
      <c r="D478" s="5">
        <v>41.507873315094869</v>
      </c>
    </row>
    <row r="479" spans="1:4" x14ac:dyDescent="0.3">
      <c r="A479">
        <v>478</v>
      </c>
      <c r="B479" s="14">
        <v>43.63972893931556</v>
      </c>
      <c r="C479" s="14">
        <v>33.761675117063824</v>
      </c>
      <c r="D479" s="5">
        <v>44.599062889189653</v>
      </c>
    </row>
    <row r="480" spans="1:4" x14ac:dyDescent="0.3">
      <c r="A480">
        <v>479</v>
      </c>
      <c r="B480" s="14">
        <v>43.57920569745113</v>
      </c>
      <c r="C480" s="14">
        <v>34.462054739206607</v>
      </c>
      <c r="D480" s="5">
        <v>41.389493046465162</v>
      </c>
    </row>
    <row r="481" spans="1:4" x14ac:dyDescent="0.3">
      <c r="A481">
        <v>480</v>
      </c>
      <c r="B481" s="14">
        <v>39.993444638516984</v>
      </c>
      <c r="C481" s="14">
        <v>35.223092090797621</v>
      </c>
      <c r="D481" s="5">
        <v>42.669985755749352</v>
      </c>
    </row>
    <row r="482" spans="1:4" x14ac:dyDescent="0.3">
      <c r="A482">
        <v>481</v>
      </c>
      <c r="B482" s="14">
        <v>44.95650790510556</v>
      </c>
      <c r="C482" s="14">
        <v>34.356441523326282</v>
      </c>
      <c r="D482" s="5">
        <v>44.44227069823885</v>
      </c>
    </row>
    <row r="483" spans="1:4" x14ac:dyDescent="0.3">
      <c r="A483">
        <v>482</v>
      </c>
      <c r="B483" s="14">
        <v>43.095154467626209</v>
      </c>
      <c r="C483" s="14">
        <v>34.837114773975905</v>
      </c>
      <c r="D483" s="5">
        <v>42.665728712702879</v>
      </c>
    </row>
    <row r="484" spans="1:4" x14ac:dyDescent="0.3">
      <c r="A484">
        <v>483</v>
      </c>
      <c r="B484" s="14">
        <v>44.532155043410071</v>
      </c>
      <c r="C484" s="14">
        <v>33.641326271613629</v>
      </c>
      <c r="D484" s="5">
        <v>44.084754490905645</v>
      </c>
    </row>
    <row r="485" spans="1:4" x14ac:dyDescent="0.3">
      <c r="A485">
        <v>484</v>
      </c>
      <c r="B485" s="14">
        <v>44.759722054970545</v>
      </c>
      <c r="C485" s="14">
        <v>33.867570012312335</v>
      </c>
      <c r="D485" s="5">
        <v>42.689487897253336</v>
      </c>
    </row>
    <row r="486" spans="1:4" x14ac:dyDescent="0.3">
      <c r="A486">
        <v>485</v>
      </c>
      <c r="B486" s="14">
        <v>42.826437841628092</v>
      </c>
      <c r="C486" s="14">
        <v>35.43150178263123</v>
      </c>
      <c r="D486" s="5">
        <v>44.257374627078498</v>
      </c>
    </row>
    <row r="487" spans="1:4" x14ac:dyDescent="0.3">
      <c r="A487">
        <v>486</v>
      </c>
      <c r="B487" s="14">
        <v>41.505353600503149</v>
      </c>
      <c r="C487" s="14">
        <v>34.493422585260092</v>
      </c>
      <c r="D487" s="5">
        <v>41.069878411243273</v>
      </c>
    </row>
    <row r="488" spans="1:4" x14ac:dyDescent="0.3">
      <c r="A488">
        <v>487</v>
      </c>
      <c r="B488" s="14">
        <v>42.910291526692987</v>
      </c>
      <c r="C488" s="14">
        <v>33.774357176447481</v>
      </c>
      <c r="D488" s="5">
        <v>41.984854500485319</v>
      </c>
    </row>
    <row r="489" spans="1:4" x14ac:dyDescent="0.3">
      <c r="A489">
        <v>488</v>
      </c>
      <c r="B489" s="14">
        <v>45.750327754372762</v>
      </c>
      <c r="C489" s="14">
        <v>34.262874541623859</v>
      </c>
      <c r="D489" s="5">
        <v>44.012626530364336</v>
      </c>
    </row>
    <row r="490" spans="1:4" x14ac:dyDescent="0.3">
      <c r="A490">
        <v>489</v>
      </c>
      <c r="B490" s="14">
        <v>41.293090430486004</v>
      </c>
      <c r="C490" s="14">
        <v>36.802545253549511</v>
      </c>
      <c r="D490" s="5">
        <v>44.823202320481272</v>
      </c>
    </row>
    <row r="491" spans="1:4" x14ac:dyDescent="0.3">
      <c r="A491">
        <v>490</v>
      </c>
      <c r="B491" s="14">
        <v>44.655775283452449</v>
      </c>
      <c r="C491" s="14">
        <v>32.704246633886754</v>
      </c>
      <c r="D491" s="5">
        <v>41.520514341758073</v>
      </c>
    </row>
    <row r="492" spans="1:4" x14ac:dyDescent="0.3">
      <c r="A492">
        <v>491</v>
      </c>
      <c r="B492" s="14">
        <v>46.300823835971755</v>
      </c>
      <c r="C492" s="14">
        <v>34.766619766020149</v>
      </c>
      <c r="D492" s="5">
        <v>42.621626353061771</v>
      </c>
    </row>
    <row r="493" spans="1:4" x14ac:dyDescent="0.3">
      <c r="A493">
        <v>492</v>
      </c>
      <c r="B493" s="14">
        <v>45.962651338178297</v>
      </c>
      <c r="C493" s="14">
        <v>35.866939219944889</v>
      </c>
      <c r="D493" s="5">
        <v>47.283087170624867</v>
      </c>
    </row>
    <row r="494" spans="1:4" x14ac:dyDescent="0.3">
      <c r="A494">
        <v>493</v>
      </c>
      <c r="B494" s="14">
        <v>42.055804153435531</v>
      </c>
      <c r="C494" s="14">
        <v>34.100003194840781</v>
      </c>
      <c r="D494" s="5">
        <v>44.46914868364891</v>
      </c>
    </row>
    <row r="495" spans="1:4" x14ac:dyDescent="0.3">
      <c r="A495">
        <v>494</v>
      </c>
      <c r="B495" s="14">
        <v>45.654964791989265</v>
      </c>
      <c r="C495" s="14">
        <v>33.623683021732603</v>
      </c>
      <c r="D495" s="5">
        <v>42.644074772260538</v>
      </c>
    </row>
    <row r="496" spans="1:4" x14ac:dyDescent="0.3">
      <c r="A496">
        <v>495</v>
      </c>
      <c r="B496" s="14">
        <v>42.048558740077794</v>
      </c>
      <c r="C496" s="14">
        <v>34.76379136843665</v>
      </c>
      <c r="D496" s="5">
        <v>43.418827569020145</v>
      </c>
    </row>
    <row r="497" spans="1:4" x14ac:dyDescent="0.3">
      <c r="A497">
        <v>496</v>
      </c>
      <c r="B497" s="14">
        <v>43.096684928687331</v>
      </c>
      <c r="C497" s="14">
        <v>34.261859326133319</v>
      </c>
      <c r="D497" s="5">
        <v>41.75412979867636</v>
      </c>
    </row>
    <row r="498" spans="1:4" x14ac:dyDescent="0.3">
      <c r="A498">
        <v>497</v>
      </c>
      <c r="B498" s="14">
        <v>44.346538793142741</v>
      </c>
      <c r="C498" s="14">
        <v>35.411273848644122</v>
      </c>
      <c r="D498" s="5">
        <v>42.854961927018145</v>
      </c>
    </row>
    <row r="499" spans="1:4" x14ac:dyDescent="0.3">
      <c r="A499">
        <v>498</v>
      </c>
      <c r="B499" s="14">
        <v>44.13057602142166</v>
      </c>
      <c r="C499" s="14">
        <v>35.71550886948782</v>
      </c>
      <c r="D499" s="5">
        <v>41.997993683229623</v>
      </c>
    </row>
    <row r="500" spans="1:4" x14ac:dyDescent="0.3">
      <c r="A500">
        <v>499</v>
      </c>
      <c r="B500" s="14">
        <v>44.555215294514667</v>
      </c>
      <c r="C500" s="14">
        <v>32.273198349815928</v>
      </c>
      <c r="D500" s="5">
        <v>43.403929028965891</v>
      </c>
    </row>
    <row r="501" spans="1:4" x14ac:dyDescent="0.3">
      <c r="A501">
        <v>500</v>
      </c>
      <c r="B501" s="14">
        <v>41.136004712254369</v>
      </c>
      <c r="C501" s="14">
        <v>31.879410327110918</v>
      </c>
      <c r="D501" s="5">
        <v>43.065437035420992</v>
      </c>
    </row>
    <row r="502" spans="1:4" x14ac:dyDescent="0.3">
      <c r="A502">
        <v>501</v>
      </c>
      <c r="B502" s="14">
        <v>42.142301727034599</v>
      </c>
      <c r="C502" s="14">
        <v>34.47763541530621</v>
      </c>
      <c r="D502" s="5">
        <v>41.258406840645208</v>
      </c>
    </row>
    <row r="503" spans="1:4" x14ac:dyDescent="0.3">
      <c r="A503">
        <v>502</v>
      </c>
      <c r="B503" s="14">
        <v>40.059362112483264</v>
      </c>
      <c r="C503" s="14">
        <v>33.821512155938017</v>
      </c>
      <c r="D503" s="5">
        <v>44.395333471649991</v>
      </c>
    </row>
    <row r="504" spans="1:4" x14ac:dyDescent="0.3">
      <c r="A504">
        <v>503</v>
      </c>
      <c r="B504" s="14">
        <v>40.624478894955594</v>
      </c>
      <c r="C504" s="14">
        <v>34.959904200425939</v>
      </c>
      <c r="D504" s="5">
        <v>42.122679600231166</v>
      </c>
    </row>
    <row r="505" spans="1:4" x14ac:dyDescent="0.3">
      <c r="A505">
        <v>504</v>
      </c>
      <c r="B505" s="14">
        <v>42.857717488234051</v>
      </c>
      <c r="C505" s="14">
        <v>33.134602610072008</v>
      </c>
      <c r="D505" s="5">
        <v>45.70516998579312</v>
      </c>
    </row>
    <row r="506" spans="1:4" x14ac:dyDescent="0.3">
      <c r="A506">
        <v>505</v>
      </c>
      <c r="B506" s="14">
        <v>43.411572523667871</v>
      </c>
      <c r="C506" s="14">
        <v>32.851795828238863</v>
      </c>
      <c r="D506" s="5">
        <v>44.60300182157161</v>
      </c>
    </row>
    <row r="507" spans="1:4" x14ac:dyDescent="0.3">
      <c r="A507">
        <v>506</v>
      </c>
      <c r="B507" s="14">
        <v>44.241030822787089</v>
      </c>
      <c r="C507" s="14">
        <v>34.355045894643617</v>
      </c>
      <c r="D507" s="5">
        <v>44.55950622600588</v>
      </c>
    </row>
    <row r="508" spans="1:4" x14ac:dyDescent="0.3">
      <c r="A508">
        <v>507</v>
      </c>
      <c r="B508" s="14">
        <v>43.743767627617679</v>
      </c>
      <c r="C508" s="14">
        <v>33.962921760775984</v>
      </c>
      <c r="D508" s="5">
        <v>47.114085907929052</v>
      </c>
    </row>
    <row r="509" spans="1:4" x14ac:dyDescent="0.3">
      <c r="A509">
        <v>508</v>
      </c>
      <c r="B509" s="14">
        <v>43.83418013535637</v>
      </c>
      <c r="C509" s="14">
        <v>32.963908580436552</v>
      </c>
      <c r="D509" s="5">
        <v>43.196714824784628</v>
      </c>
    </row>
    <row r="510" spans="1:4" x14ac:dyDescent="0.3">
      <c r="A510">
        <v>509</v>
      </c>
      <c r="B510" s="14">
        <v>44.537877205144582</v>
      </c>
      <c r="C510" s="14">
        <v>34.087805635262697</v>
      </c>
      <c r="D510" s="5">
        <v>42.154517525550844</v>
      </c>
    </row>
    <row r="511" spans="1:4" x14ac:dyDescent="0.3">
      <c r="A511">
        <v>510</v>
      </c>
      <c r="B511" s="14">
        <v>42.043924707822555</v>
      </c>
      <c r="C511" s="14">
        <v>33.873974913866313</v>
      </c>
      <c r="D511" s="5">
        <v>41.448487804668837</v>
      </c>
    </row>
    <row r="512" spans="1:4" x14ac:dyDescent="0.3">
      <c r="A512">
        <v>511</v>
      </c>
      <c r="B512" s="14">
        <v>43.819827863905104</v>
      </c>
      <c r="C512" s="14">
        <v>34.032024863170413</v>
      </c>
      <c r="D512" s="5">
        <v>42.036105621976937</v>
      </c>
    </row>
    <row r="513" spans="1:4" x14ac:dyDescent="0.3">
      <c r="A513">
        <v>512</v>
      </c>
      <c r="B513" s="14">
        <v>41.30400491928183</v>
      </c>
      <c r="C513" s="14">
        <v>34.421335360442981</v>
      </c>
      <c r="D513" s="5">
        <v>43.599426165484232</v>
      </c>
    </row>
    <row r="514" spans="1:4" x14ac:dyDescent="0.3">
      <c r="A514">
        <v>513</v>
      </c>
      <c r="B514" s="14">
        <v>41.321659285084529</v>
      </c>
      <c r="C514" s="14">
        <v>34.574794634881918</v>
      </c>
      <c r="D514" s="5">
        <v>42.588240095712678</v>
      </c>
    </row>
    <row r="515" spans="1:4" x14ac:dyDescent="0.3">
      <c r="A515">
        <v>514</v>
      </c>
      <c r="B515" s="14">
        <v>42.461792849662359</v>
      </c>
      <c r="C515" s="14">
        <v>33.888040885380988</v>
      </c>
      <c r="D515" s="5">
        <v>43.086471362441053</v>
      </c>
    </row>
    <row r="516" spans="1:4" x14ac:dyDescent="0.3">
      <c r="A516">
        <v>515</v>
      </c>
      <c r="B516" s="14">
        <v>41.621403965358056</v>
      </c>
      <c r="C516" s="14">
        <v>29.885043297870531</v>
      </c>
      <c r="D516" s="5">
        <v>42.260416332635536</v>
      </c>
    </row>
    <row r="517" spans="1:4" x14ac:dyDescent="0.3">
      <c r="A517">
        <v>516</v>
      </c>
      <c r="B517" s="14">
        <v>42.095280287912637</v>
      </c>
      <c r="C517" s="14">
        <v>33.9997857888266</v>
      </c>
      <c r="D517" s="5">
        <v>43.41300346720719</v>
      </c>
    </row>
    <row r="518" spans="1:4" x14ac:dyDescent="0.3">
      <c r="A518">
        <v>517</v>
      </c>
      <c r="B518" s="14">
        <v>44.901512325647886</v>
      </c>
      <c r="C518" s="14">
        <v>36.114205382146551</v>
      </c>
      <c r="D518" s="5">
        <v>43.30986197129598</v>
      </c>
    </row>
    <row r="519" spans="1:4" x14ac:dyDescent="0.3">
      <c r="A519">
        <v>518</v>
      </c>
      <c r="B519" s="14">
        <v>43.957542924833305</v>
      </c>
      <c r="C519" s="14">
        <v>35.649639871134511</v>
      </c>
      <c r="D519" s="5">
        <v>41.775278364162816</v>
      </c>
    </row>
    <row r="520" spans="1:4" x14ac:dyDescent="0.3">
      <c r="A520">
        <v>519</v>
      </c>
      <c r="B520" s="14">
        <v>43.73208274965895</v>
      </c>
      <c r="C520" s="14">
        <v>35.124296805721841</v>
      </c>
      <c r="D520" s="5">
        <v>43.202563678964509</v>
      </c>
    </row>
    <row r="521" spans="1:4" x14ac:dyDescent="0.3">
      <c r="A521">
        <v>520</v>
      </c>
      <c r="B521" s="14">
        <v>42.600434001948884</v>
      </c>
      <c r="C521" s="14">
        <v>34.883025463334199</v>
      </c>
      <c r="D521" s="5">
        <v>45.158771084035898</v>
      </c>
    </row>
    <row r="522" spans="1:4" x14ac:dyDescent="0.3">
      <c r="A522">
        <v>521</v>
      </c>
      <c r="B522" s="14">
        <v>43.160198141319789</v>
      </c>
      <c r="C522" s="14">
        <v>34.404174196138882</v>
      </c>
      <c r="D522" s="5">
        <v>48.033379661572404</v>
      </c>
    </row>
    <row r="523" spans="1:4" x14ac:dyDescent="0.3">
      <c r="A523">
        <v>522</v>
      </c>
      <c r="B523" s="14">
        <v>43.945892941911239</v>
      </c>
      <c r="C523" s="14">
        <v>33.851301270111414</v>
      </c>
      <c r="D523" s="5">
        <v>43.568165042074895</v>
      </c>
    </row>
    <row r="524" spans="1:4" x14ac:dyDescent="0.3">
      <c r="A524">
        <v>523</v>
      </c>
      <c r="B524" s="14">
        <v>43.427605145658994</v>
      </c>
      <c r="C524" s="14">
        <v>34.385531074347782</v>
      </c>
      <c r="D524" s="5">
        <v>42.410422196823923</v>
      </c>
    </row>
    <row r="525" spans="1:4" x14ac:dyDescent="0.3">
      <c r="A525">
        <v>524</v>
      </c>
      <c r="B525" s="14">
        <v>42.474283458015861</v>
      </c>
      <c r="C525" s="14">
        <v>34.235846738425622</v>
      </c>
      <c r="D525" s="5">
        <v>41.581546102289494</v>
      </c>
    </row>
    <row r="526" spans="1:4" x14ac:dyDescent="0.3">
      <c r="A526">
        <v>525</v>
      </c>
      <c r="B526" s="14">
        <v>44.5425325604416</v>
      </c>
      <c r="C526" s="14">
        <v>32.972399665512555</v>
      </c>
      <c r="D526" s="5">
        <v>42.551721188924397</v>
      </c>
    </row>
    <row r="527" spans="1:4" x14ac:dyDescent="0.3">
      <c r="A527">
        <v>526</v>
      </c>
      <c r="B527" s="14">
        <v>42.189530333802928</v>
      </c>
      <c r="C527" s="14">
        <v>35.499442146653337</v>
      </c>
      <c r="D527" s="5">
        <v>41.839130400341794</v>
      </c>
    </row>
    <row r="528" spans="1:4" x14ac:dyDescent="0.3">
      <c r="A528">
        <v>527</v>
      </c>
      <c r="B528" s="14">
        <v>42.436082101106365</v>
      </c>
      <c r="C528" s="14">
        <v>35.065456766314412</v>
      </c>
      <c r="D528" s="5">
        <v>42.86876641288211</v>
      </c>
    </row>
    <row r="529" spans="1:4" x14ac:dyDescent="0.3">
      <c r="A529">
        <v>528</v>
      </c>
      <c r="B529" s="14">
        <v>42.945083743542916</v>
      </c>
      <c r="C529" s="14">
        <v>33.59919733490738</v>
      </c>
      <c r="D529" s="5">
        <v>43.282947157377286</v>
      </c>
    </row>
    <row r="530" spans="1:4" x14ac:dyDescent="0.3">
      <c r="A530">
        <v>529</v>
      </c>
      <c r="B530" s="14">
        <v>41.569209909591329</v>
      </c>
      <c r="C530" s="14">
        <v>35.630617133687743</v>
      </c>
      <c r="D530" s="5">
        <v>45.060336576658472</v>
      </c>
    </row>
    <row r="531" spans="1:4" x14ac:dyDescent="0.3">
      <c r="A531">
        <v>530</v>
      </c>
      <c r="B531" s="14">
        <v>46.601355748654207</v>
      </c>
      <c r="C531" s="14">
        <v>32.263565770368949</v>
      </c>
      <c r="D531" s="5">
        <v>44.792651061767266</v>
      </c>
    </row>
    <row r="532" spans="1:4" x14ac:dyDescent="0.3">
      <c r="A532">
        <v>531</v>
      </c>
      <c r="B532" s="14">
        <v>42.378585548658613</v>
      </c>
      <c r="C532" s="14">
        <v>34.367654630367191</v>
      </c>
      <c r="D532" s="5">
        <v>43.463908249279733</v>
      </c>
    </row>
    <row r="533" spans="1:4" x14ac:dyDescent="0.3">
      <c r="A533">
        <v>532</v>
      </c>
      <c r="B533" s="14">
        <v>44.569613443532049</v>
      </c>
      <c r="C533" s="14">
        <v>33.352757097358719</v>
      </c>
      <c r="D533" s="5">
        <v>41.645081482104658</v>
      </c>
    </row>
    <row r="534" spans="1:4" x14ac:dyDescent="0.3">
      <c r="A534">
        <v>533</v>
      </c>
      <c r="B534" s="14">
        <v>44.329368396150485</v>
      </c>
      <c r="C534" s="14">
        <v>32.191136140186323</v>
      </c>
      <c r="D534" s="5">
        <v>42.849203691538108</v>
      </c>
    </row>
    <row r="535" spans="1:4" x14ac:dyDescent="0.3">
      <c r="A535">
        <v>534</v>
      </c>
      <c r="B535" s="14">
        <v>43.859266686915888</v>
      </c>
      <c r="C535" s="14">
        <v>33.976151222173399</v>
      </c>
      <c r="D535" s="5">
        <v>41.518172374582242</v>
      </c>
    </row>
    <row r="536" spans="1:4" x14ac:dyDescent="0.3">
      <c r="A536">
        <v>535</v>
      </c>
      <c r="B536" s="14">
        <v>44.925637182890966</v>
      </c>
      <c r="C536" s="14">
        <v>32.647548652865353</v>
      </c>
      <c r="D536" s="5">
        <v>42.925397680218559</v>
      </c>
    </row>
    <row r="537" spans="1:4" x14ac:dyDescent="0.3">
      <c r="A537">
        <v>536</v>
      </c>
      <c r="B537" s="14">
        <v>43.620638955541025</v>
      </c>
      <c r="C537" s="14">
        <v>35.441561598615095</v>
      </c>
      <c r="D537" s="5">
        <v>42.999010345406042</v>
      </c>
    </row>
    <row r="538" spans="1:4" x14ac:dyDescent="0.3">
      <c r="A538">
        <v>537</v>
      </c>
      <c r="B538" s="14">
        <v>42.379303945141302</v>
      </c>
      <c r="C538" s="14">
        <v>33.065525001675141</v>
      </c>
      <c r="D538" s="5">
        <v>45.505018082954429</v>
      </c>
    </row>
    <row r="539" spans="1:4" x14ac:dyDescent="0.3">
      <c r="A539">
        <v>538</v>
      </c>
      <c r="B539" s="14">
        <v>44.034481773639726</v>
      </c>
      <c r="C539" s="14">
        <v>32.370089282241153</v>
      </c>
      <c r="D539" s="5">
        <v>45.089081020803945</v>
      </c>
    </row>
    <row r="540" spans="1:4" x14ac:dyDescent="0.3">
      <c r="A540">
        <v>539</v>
      </c>
      <c r="B540" s="14">
        <v>44.73969636892727</v>
      </c>
      <c r="C540" s="14">
        <v>35.00256168939422</v>
      </c>
      <c r="D540" s="5">
        <v>41.161223816813916</v>
      </c>
    </row>
    <row r="541" spans="1:4" x14ac:dyDescent="0.3">
      <c r="A541">
        <v>540</v>
      </c>
      <c r="B541" s="14">
        <v>43.936879182014913</v>
      </c>
      <c r="C541" s="14">
        <v>33.91471488309142</v>
      </c>
      <c r="D541" s="5">
        <v>41.722126973575719</v>
      </c>
    </row>
    <row r="542" spans="1:4" x14ac:dyDescent="0.3">
      <c r="A542">
        <v>541</v>
      </c>
      <c r="B542" s="14">
        <v>43.642284769999939</v>
      </c>
      <c r="C542" s="14">
        <v>33.392601378257844</v>
      </c>
      <c r="D542" s="5">
        <v>43.154728656662641</v>
      </c>
    </row>
    <row r="543" spans="1:4" x14ac:dyDescent="0.3">
      <c r="A543">
        <v>542</v>
      </c>
      <c r="B543" s="14">
        <v>45.539571270831814</v>
      </c>
      <c r="C543" s="14">
        <v>35.244464290999836</v>
      </c>
      <c r="D543" s="5">
        <v>42.723955689358164</v>
      </c>
    </row>
    <row r="544" spans="1:4" x14ac:dyDescent="0.3">
      <c r="A544">
        <v>543</v>
      </c>
      <c r="B544" s="14">
        <v>42.504493244124163</v>
      </c>
      <c r="C544" s="14">
        <v>35.647303713895866</v>
      </c>
      <c r="D544" s="5">
        <v>41.207286093594732</v>
      </c>
    </row>
    <row r="545" spans="1:4" x14ac:dyDescent="0.3">
      <c r="A545">
        <v>544</v>
      </c>
      <c r="B545" s="14">
        <v>45.928035660441708</v>
      </c>
      <c r="C545" s="14">
        <v>36.295832332878099</v>
      </c>
      <c r="D545" s="5">
        <v>43.86921967870552</v>
      </c>
    </row>
    <row r="546" spans="1:4" x14ac:dyDescent="0.3">
      <c r="A546">
        <v>545</v>
      </c>
      <c r="B546" s="14">
        <v>43.743407221934248</v>
      </c>
      <c r="C546" s="14">
        <v>35.951552061122733</v>
      </c>
      <c r="D546" s="5">
        <v>43.259982526554218</v>
      </c>
    </row>
    <row r="547" spans="1:4" x14ac:dyDescent="0.3">
      <c r="A547">
        <v>546</v>
      </c>
      <c r="B547" s="14">
        <v>44.223776246472845</v>
      </c>
      <c r="C547" s="14">
        <v>33.184661501695118</v>
      </c>
      <c r="D547" s="5">
        <v>42.091672948016019</v>
      </c>
    </row>
    <row r="548" spans="1:4" x14ac:dyDescent="0.3">
      <c r="A548">
        <v>547</v>
      </c>
      <c r="B548" s="14">
        <v>45.403090176694839</v>
      </c>
      <c r="C548" s="14">
        <v>34.143670730380272</v>
      </c>
      <c r="D548" s="5">
        <v>45.783446242908155</v>
      </c>
    </row>
    <row r="549" spans="1:4" x14ac:dyDescent="0.3">
      <c r="A549">
        <v>548</v>
      </c>
      <c r="B549" s="14">
        <v>42.911851656245361</v>
      </c>
      <c r="C549" s="14">
        <v>32.20428923869683</v>
      </c>
      <c r="D549" s="5">
        <v>43.687560243442654</v>
      </c>
    </row>
    <row r="550" spans="1:4" x14ac:dyDescent="0.3">
      <c r="A550">
        <v>549</v>
      </c>
      <c r="B550" s="14">
        <v>43.28300196481927</v>
      </c>
      <c r="C550" s="14">
        <v>34.32689932260493</v>
      </c>
      <c r="D550" s="5">
        <v>44.060793883613393</v>
      </c>
    </row>
    <row r="551" spans="1:4" x14ac:dyDescent="0.3">
      <c r="A551">
        <v>550</v>
      </c>
      <c r="B551" s="14">
        <v>44.073221278040762</v>
      </c>
      <c r="C551" s="14">
        <v>32.611497321827542</v>
      </c>
      <c r="D551" s="5">
        <v>44.143050629780795</v>
      </c>
    </row>
    <row r="552" spans="1:4" x14ac:dyDescent="0.3">
      <c r="A552">
        <v>551</v>
      </c>
      <c r="B552" s="14">
        <v>43.935874797397254</v>
      </c>
      <c r="C552" s="14">
        <v>35.626004612037036</v>
      </c>
      <c r="D552" s="5">
        <v>41.01413689929862</v>
      </c>
    </row>
    <row r="553" spans="1:4" x14ac:dyDescent="0.3">
      <c r="A553">
        <v>552</v>
      </c>
      <c r="B553" s="14">
        <v>42.544421958248641</v>
      </c>
      <c r="C553" s="14">
        <v>34.062804630841363</v>
      </c>
      <c r="D553" s="5">
        <v>43.851496332326072</v>
      </c>
    </row>
    <row r="554" spans="1:4" x14ac:dyDescent="0.3">
      <c r="A554">
        <v>553</v>
      </c>
      <c r="B554" s="14">
        <v>42.373884880752236</v>
      </c>
      <c r="C554" s="14">
        <v>32.754187820601146</v>
      </c>
      <c r="D554" s="5">
        <v>42.961166305357857</v>
      </c>
    </row>
    <row r="555" spans="1:4" x14ac:dyDescent="0.3">
      <c r="A555">
        <v>554</v>
      </c>
      <c r="B555" s="14">
        <v>43.502764685323491</v>
      </c>
      <c r="C555" s="14">
        <v>35.868012047549456</v>
      </c>
      <c r="D555" s="5">
        <v>41.698489934692667</v>
      </c>
    </row>
    <row r="556" spans="1:4" x14ac:dyDescent="0.3">
      <c r="A556">
        <v>555</v>
      </c>
      <c r="B556" s="14">
        <v>44.565665873160931</v>
      </c>
      <c r="C556" s="14">
        <v>34.313252940985898</v>
      </c>
      <c r="D556" s="5">
        <v>43.144421913648728</v>
      </c>
    </row>
    <row r="557" spans="1:4" x14ac:dyDescent="0.3">
      <c r="A557">
        <v>556</v>
      </c>
      <c r="B557" s="14">
        <v>41.979832281157073</v>
      </c>
      <c r="C557" s="14">
        <v>33.98840368069586</v>
      </c>
      <c r="D557" s="5">
        <v>44.209369850310104</v>
      </c>
    </row>
    <row r="558" spans="1:4" x14ac:dyDescent="0.3">
      <c r="A558">
        <v>557</v>
      </c>
      <c r="B558" s="14">
        <v>44.081538387003057</v>
      </c>
      <c r="C558" s="14">
        <v>33.740098775600799</v>
      </c>
      <c r="D558" s="5">
        <v>41.778466859922972</v>
      </c>
    </row>
    <row r="559" spans="1:4" x14ac:dyDescent="0.3">
      <c r="A559">
        <v>558</v>
      </c>
      <c r="B559" s="14">
        <v>42.245086153969822</v>
      </c>
      <c r="C559" s="14">
        <v>34.905791946661985</v>
      </c>
      <c r="D559" s="5">
        <v>42.097423194658212</v>
      </c>
    </row>
    <row r="560" spans="1:4" x14ac:dyDescent="0.3">
      <c r="A560">
        <v>559</v>
      </c>
      <c r="B560" s="14">
        <v>41.220400742242923</v>
      </c>
      <c r="C560" s="14">
        <v>34.1383083147797</v>
      </c>
      <c r="D560" s="5">
        <v>44.051047652932596</v>
      </c>
    </row>
    <row r="561" spans="1:4" x14ac:dyDescent="0.3">
      <c r="A561">
        <v>560</v>
      </c>
      <c r="B561" s="14">
        <v>45.00125325551295</v>
      </c>
      <c r="C561" s="14">
        <v>32.447400322235595</v>
      </c>
      <c r="D561" s="5">
        <v>44.920420475750696</v>
      </c>
    </row>
    <row r="562" spans="1:4" x14ac:dyDescent="0.3">
      <c r="A562">
        <v>561</v>
      </c>
      <c r="B562" s="14">
        <v>42.858616436410706</v>
      </c>
      <c r="C562" s="14">
        <v>32.276878416985838</v>
      </c>
      <c r="D562" s="5">
        <v>45.191219984182275</v>
      </c>
    </row>
    <row r="563" spans="1:4" x14ac:dyDescent="0.3">
      <c r="A563">
        <v>562</v>
      </c>
      <c r="B563" s="14">
        <v>43.206921541470209</v>
      </c>
      <c r="C563" s="14">
        <v>33.914736753523869</v>
      </c>
      <c r="D563" s="5">
        <v>42.950322454030392</v>
      </c>
    </row>
    <row r="564" spans="1:4" x14ac:dyDescent="0.3">
      <c r="A564">
        <v>563</v>
      </c>
      <c r="B564" s="14">
        <v>39.832534186793517</v>
      </c>
      <c r="C564" s="14">
        <v>34.318830658848626</v>
      </c>
      <c r="D564" s="5">
        <v>42.060858811980793</v>
      </c>
    </row>
    <row r="565" spans="1:4" x14ac:dyDescent="0.3">
      <c r="A565">
        <v>564</v>
      </c>
      <c r="B565" s="14">
        <v>44.533762394557208</v>
      </c>
      <c r="C565" s="14">
        <v>35.217882890783507</v>
      </c>
      <c r="D565" s="5">
        <v>43.49394210605287</v>
      </c>
    </row>
    <row r="566" spans="1:4" x14ac:dyDescent="0.3">
      <c r="A566">
        <v>565</v>
      </c>
      <c r="B566" s="14">
        <v>43.563546082458402</v>
      </c>
      <c r="C566" s="14">
        <v>33.920517921142093</v>
      </c>
      <c r="D566" s="5">
        <v>45.062077681133758</v>
      </c>
    </row>
    <row r="567" spans="1:4" x14ac:dyDescent="0.3">
      <c r="A567">
        <v>566</v>
      </c>
      <c r="B567" s="14">
        <v>43.616653084530967</v>
      </c>
      <c r="C567" s="14">
        <v>32.652008336917731</v>
      </c>
      <c r="D567" s="5">
        <v>44.981969511727918</v>
      </c>
    </row>
    <row r="568" spans="1:4" x14ac:dyDescent="0.3">
      <c r="A568">
        <v>567</v>
      </c>
      <c r="B568" s="14">
        <v>43.781286565445512</v>
      </c>
      <c r="C568" s="14">
        <v>33.964192762397268</v>
      </c>
      <c r="D568" s="5">
        <v>44.733634143370764</v>
      </c>
    </row>
    <row r="569" spans="1:4" x14ac:dyDescent="0.3">
      <c r="A569">
        <v>568</v>
      </c>
      <c r="B569" s="14">
        <v>46.445628863487748</v>
      </c>
      <c r="C569" s="14">
        <v>35.630933524434866</v>
      </c>
      <c r="D569" s="5">
        <v>41.809531525355418</v>
      </c>
    </row>
    <row r="570" spans="1:4" x14ac:dyDescent="0.3">
      <c r="A570">
        <v>569</v>
      </c>
      <c r="B570" s="14">
        <v>43.528271402492095</v>
      </c>
      <c r="C570" s="14">
        <v>32.318831287830633</v>
      </c>
      <c r="D570" s="5">
        <v>43.343308306542077</v>
      </c>
    </row>
    <row r="571" spans="1:4" x14ac:dyDescent="0.3">
      <c r="A571">
        <v>570</v>
      </c>
      <c r="B571" s="14">
        <v>43.001883485081017</v>
      </c>
      <c r="C571" s="14">
        <v>33.137662704355357</v>
      </c>
      <c r="D571" s="5">
        <v>42.783191893200424</v>
      </c>
    </row>
    <row r="572" spans="1:4" x14ac:dyDescent="0.3">
      <c r="A572">
        <v>571</v>
      </c>
      <c r="B572" s="14">
        <v>43.171411462766613</v>
      </c>
      <c r="C572" s="14">
        <v>35.262077401779464</v>
      </c>
      <c r="D572" s="5">
        <v>44.538583932809686</v>
      </c>
    </row>
    <row r="573" spans="1:4" x14ac:dyDescent="0.3">
      <c r="A573">
        <v>572</v>
      </c>
      <c r="B573" s="14">
        <v>43.130732946950438</v>
      </c>
      <c r="C573" s="14">
        <v>33.636684076514072</v>
      </c>
      <c r="D573" s="5">
        <v>40.395423353687356</v>
      </c>
    </row>
    <row r="574" spans="1:4" x14ac:dyDescent="0.3">
      <c r="A574">
        <v>573</v>
      </c>
      <c r="B574" s="14">
        <v>44.361528595529862</v>
      </c>
      <c r="C574" s="14">
        <v>35.787257019085011</v>
      </c>
      <c r="D574" s="5">
        <v>44.18624198189633</v>
      </c>
    </row>
    <row r="575" spans="1:4" x14ac:dyDescent="0.3">
      <c r="A575">
        <v>574</v>
      </c>
      <c r="B575" s="14">
        <v>42.900879376941042</v>
      </c>
      <c r="C575" s="14">
        <v>32.660509475909514</v>
      </c>
      <c r="D575" s="5">
        <v>45.533126558931272</v>
      </c>
    </row>
    <row r="576" spans="1:4" x14ac:dyDescent="0.3">
      <c r="A576">
        <v>575</v>
      </c>
      <c r="B576" s="14">
        <v>43.128841961344065</v>
      </c>
      <c r="C576" s="14">
        <v>33.079781516123525</v>
      </c>
      <c r="D576" s="5">
        <v>39.565026022601415</v>
      </c>
    </row>
    <row r="577" spans="1:4" x14ac:dyDescent="0.3">
      <c r="A577">
        <v>576</v>
      </c>
      <c r="B577" s="14">
        <v>43.414564031968162</v>
      </c>
      <c r="C577" s="14">
        <v>33.104267464860001</v>
      </c>
      <c r="D577" s="5">
        <v>45.521297490556847</v>
      </c>
    </row>
    <row r="578" spans="1:4" x14ac:dyDescent="0.3">
      <c r="A578">
        <v>577</v>
      </c>
      <c r="B578" s="14">
        <v>42.062923201461125</v>
      </c>
      <c r="C578" s="14">
        <v>33.951237165920432</v>
      </c>
      <c r="D578" s="5">
        <v>43.87297211969048</v>
      </c>
    </row>
    <row r="579" spans="1:4" x14ac:dyDescent="0.3">
      <c r="A579">
        <v>578</v>
      </c>
      <c r="B579" s="14">
        <v>45.057032144256198</v>
      </c>
      <c r="C579" s="14">
        <v>35.371033219141772</v>
      </c>
      <c r="D579" s="5">
        <v>42.840279553230225</v>
      </c>
    </row>
    <row r="580" spans="1:4" x14ac:dyDescent="0.3">
      <c r="A580">
        <v>579</v>
      </c>
      <c r="B580" s="14">
        <v>41.340109938095715</v>
      </c>
      <c r="C580" s="14">
        <v>33.854875513085865</v>
      </c>
      <c r="D580" s="5">
        <v>44.308964818693447</v>
      </c>
    </row>
    <row r="581" spans="1:4" x14ac:dyDescent="0.3">
      <c r="A581">
        <v>580</v>
      </c>
      <c r="B581" s="14">
        <v>43.333705518402049</v>
      </c>
      <c r="C581" s="14">
        <v>35.911235921291848</v>
      </c>
      <c r="D581" s="5">
        <v>42.929582789482048</v>
      </c>
    </row>
    <row r="582" spans="1:4" x14ac:dyDescent="0.3">
      <c r="A582">
        <v>581</v>
      </c>
      <c r="B582" s="14">
        <v>41.097030706168589</v>
      </c>
      <c r="C582" s="14">
        <v>33.955953578573897</v>
      </c>
      <c r="D582" s="5">
        <v>41.588994268529774</v>
      </c>
    </row>
    <row r="583" spans="1:4" x14ac:dyDescent="0.3">
      <c r="A583">
        <v>582</v>
      </c>
      <c r="B583" s="14">
        <v>43.685976370999128</v>
      </c>
      <c r="C583" s="14">
        <v>35.274244066803973</v>
      </c>
      <c r="D583" s="5">
        <v>41.014319276841661</v>
      </c>
    </row>
    <row r="584" spans="1:4" x14ac:dyDescent="0.3">
      <c r="A584">
        <v>583</v>
      </c>
      <c r="B584" s="14">
        <v>41.812069380671907</v>
      </c>
      <c r="C584" s="14">
        <v>34.264082733501134</v>
      </c>
      <c r="D584" s="5">
        <v>41.430394946340165</v>
      </c>
    </row>
    <row r="585" spans="1:4" x14ac:dyDescent="0.3">
      <c r="A585">
        <v>584</v>
      </c>
      <c r="B585" s="14">
        <v>43.942259672993913</v>
      </c>
      <c r="C585" s="14">
        <v>32.816925949315355</v>
      </c>
      <c r="D585" s="5">
        <v>44.381009342556837</v>
      </c>
    </row>
    <row r="586" spans="1:4" x14ac:dyDescent="0.3">
      <c r="A586">
        <v>585</v>
      </c>
      <c r="B586" s="14">
        <v>40.1868166298866</v>
      </c>
      <c r="C586" s="14">
        <v>34.001536008592637</v>
      </c>
      <c r="D586" s="5">
        <v>44.558945550708181</v>
      </c>
    </row>
    <row r="587" spans="1:4" x14ac:dyDescent="0.3">
      <c r="A587">
        <v>586</v>
      </c>
      <c r="B587" s="14">
        <v>43.286232020577465</v>
      </c>
      <c r="C587" s="14">
        <v>34.732111981050181</v>
      </c>
      <c r="D587" s="5">
        <v>40.754886174677409</v>
      </c>
    </row>
    <row r="588" spans="1:4" x14ac:dyDescent="0.3">
      <c r="A588">
        <v>587</v>
      </c>
      <c r="B588" s="14">
        <v>43.39252625993192</v>
      </c>
      <c r="C588" s="14">
        <v>33.002583158166928</v>
      </c>
      <c r="D588" s="5">
        <v>43.487905373779462</v>
      </c>
    </row>
    <row r="589" spans="1:4" x14ac:dyDescent="0.3">
      <c r="A589">
        <v>588</v>
      </c>
      <c r="B589" s="14">
        <v>42.111386560224581</v>
      </c>
      <c r="C589" s="14">
        <v>32.299271916140938</v>
      </c>
      <c r="D589" s="5">
        <v>40.872042255662933</v>
      </c>
    </row>
    <row r="590" spans="1:4" x14ac:dyDescent="0.3">
      <c r="A590">
        <v>589</v>
      </c>
      <c r="B590" s="14">
        <v>43.948351055917662</v>
      </c>
      <c r="C590" s="14">
        <v>35.526069196582021</v>
      </c>
      <c r="D590" s="5">
        <v>43.182257008765419</v>
      </c>
    </row>
    <row r="591" spans="1:4" x14ac:dyDescent="0.3">
      <c r="A591">
        <v>590</v>
      </c>
      <c r="B591" s="14">
        <v>46.471637101963552</v>
      </c>
      <c r="C591" s="14">
        <v>33.587114865385395</v>
      </c>
      <c r="D591" s="5">
        <v>41.882730308020925</v>
      </c>
    </row>
    <row r="592" spans="1:4" x14ac:dyDescent="0.3">
      <c r="A592">
        <v>591</v>
      </c>
      <c r="B592" s="14">
        <v>41.876535355249729</v>
      </c>
      <c r="C592" s="14">
        <v>35.195503667296727</v>
      </c>
      <c r="D592" s="5">
        <v>43.728130397104067</v>
      </c>
    </row>
    <row r="593" spans="1:4" x14ac:dyDescent="0.3">
      <c r="A593">
        <v>592</v>
      </c>
      <c r="B593" s="14">
        <v>43.754570131581836</v>
      </c>
      <c r="C593" s="14">
        <v>36.471199209458518</v>
      </c>
      <c r="D593" s="5">
        <v>43.036759255135117</v>
      </c>
    </row>
    <row r="594" spans="1:4" x14ac:dyDescent="0.3">
      <c r="A594">
        <v>593</v>
      </c>
      <c r="B594" s="14">
        <v>43.803712412057543</v>
      </c>
      <c r="C594" s="14">
        <v>35.269322148637372</v>
      </c>
      <c r="D594" s="5">
        <v>43.174416447879217</v>
      </c>
    </row>
    <row r="595" spans="1:4" x14ac:dyDescent="0.3">
      <c r="A595">
        <v>594</v>
      </c>
      <c r="B595" s="14">
        <v>45.005919654985426</v>
      </c>
      <c r="C595" s="14">
        <v>34.525246531896251</v>
      </c>
      <c r="D595" s="5">
        <v>44.334837993525618</v>
      </c>
    </row>
    <row r="596" spans="1:4" x14ac:dyDescent="0.3">
      <c r="A596">
        <v>595</v>
      </c>
      <c r="B596" s="14">
        <v>45.921793383022639</v>
      </c>
      <c r="C596" s="14">
        <v>33.811058846789891</v>
      </c>
      <c r="D596" s="5">
        <v>42.251558340087833</v>
      </c>
    </row>
    <row r="597" spans="1:4" x14ac:dyDescent="0.3">
      <c r="A597">
        <v>596</v>
      </c>
      <c r="B597" s="14">
        <v>42.948921130390453</v>
      </c>
      <c r="C597" s="14">
        <v>33.992339098238538</v>
      </c>
      <c r="D597" s="5">
        <v>41.886827274860231</v>
      </c>
    </row>
    <row r="598" spans="1:4" x14ac:dyDescent="0.3">
      <c r="A598">
        <v>597</v>
      </c>
      <c r="B598" s="14">
        <v>46.3814184775716</v>
      </c>
      <c r="C598" s="14">
        <v>33.712827113694189</v>
      </c>
      <c r="D598" s="5">
        <v>46.449513864072962</v>
      </c>
    </row>
    <row r="599" spans="1:4" x14ac:dyDescent="0.3">
      <c r="A599">
        <v>598</v>
      </c>
      <c r="B599" s="14">
        <v>42.869609863680438</v>
      </c>
      <c r="C599" s="14">
        <v>37.596956190959268</v>
      </c>
      <c r="D599" s="5">
        <v>43.89016471972478</v>
      </c>
    </row>
    <row r="600" spans="1:4" x14ac:dyDescent="0.3">
      <c r="A600">
        <v>599</v>
      </c>
      <c r="B600" s="14">
        <v>46.739569709090702</v>
      </c>
      <c r="C600" s="14">
        <v>32.488229410789003</v>
      </c>
      <c r="D600" s="5">
        <v>42.399572188035997</v>
      </c>
    </row>
    <row r="601" spans="1:4" x14ac:dyDescent="0.3">
      <c r="A601">
        <v>600</v>
      </c>
      <c r="B601" s="14">
        <v>42.344558021542639</v>
      </c>
      <c r="C601" s="14">
        <v>33.471410855807896</v>
      </c>
      <c r="D601" s="5">
        <v>43.077748021077227</v>
      </c>
    </row>
    <row r="602" spans="1:4" x14ac:dyDescent="0.3">
      <c r="A602">
        <v>601</v>
      </c>
      <c r="B602" s="14">
        <v>43.310465220877596</v>
      </c>
      <c r="C602" s="14">
        <v>32.236853909578699</v>
      </c>
      <c r="D602" s="5">
        <v>44.643057416601089</v>
      </c>
    </row>
    <row r="603" spans="1:4" x14ac:dyDescent="0.3">
      <c r="A603">
        <v>602</v>
      </c>
      <c r="B603" s="14">
        <v>44.133868167422023</v>
      </c>
      <c r="C603" s="14">
        <v>34.3561483696569</v>
      </c>
      <c r="D603" s="5">
        <v>45.608831923162427</v>
      </c>
    </row>
    <row r="604" spans="1:4" x14ac:dyDescent="0.3">
      <c r="A604">
        <v>603</v>
      </c>
      <c r="B604" s="14">
        <v>44.875316181148406</v>
      </c>
      <c r="C604" s="14">
        <v>33.056905983029829</v>
      </c>
      <c r="D604" s="5">
        <v>44.107004473736083</v>
      </c>
    </row>
    <row r="605" spans="1:4" x14ac:dyDescent="0.3">
      <c r="A605">
        <v>604</v>
      </c>
      <c r="B605" s="14">
        <v>43.350084209814739</v>
      </c>
      <c r="C605" s="14">
        <v>36.184376164155154</v>
      </c>
      <c r="D605" s="5">
        <v>44.103553902574824</v>
      </c>
    </row>
    <row r="606" spans="1:4" x14ac:dyDescent="0.3">
      <c r="A606">
        <v>605</v>
      </c>
      <c r="B606" s="14">
        <v>42.164782726061368</v>
      </c>
      <c r="C606" s="14">
        <v>35.091288857196794</v>
      </c>
      <c r="D606" s="5">
        <v>44.256714862212867</v>
      </c>
    </row>
    <row r="607" spans="1:4" x14ac:dyDescent="0.3">
      <c r="A607">
        <v>606</v>
      </c>
      <c r="B607" s="14">
        <v>42.055388246570367</v>
      </c>
      <c r="C607" s="14">
        <v>35.122285336884566</v>
      </c>
      <c r="D607" s="5">
        <v>41.73997312425557</v>
      </c>
    </row>
    <row r="608" spans="1:4" x14ac:dyDescent="0.3">
      <c r="A608">
        <v>607</v>
      </c>
      <c r="B608" s="14">
        <v>42.659751162106083</v>
      </c>
      <c r="C608" s="14">
        <v>33.95012448646392</v>
      </c>
      <c r="D608" s="5">
        <v>42.914978281731614</v>
      </c>
    </row>
    <row r="609" spans="1:4" x14ac:dyDescent="0.3">
      <c r="A609">
        <v>608</v>
      </c>
      <c r="B609" s="14">
        <v>42.79144283664894</v>
      </c>
      <c r="C609" s="14">
        <v>34.409543298704349</v>
      </c>
      <c r="D609" s="5">
        <v>41.306233134082049</v>
      </c>
    </row>
    <row r="610" spans="1:4" x14ac:dyDescent="0.3">
      <c r="A610">
        <v>609</v>
      </c>
      <c r="B610" s="14">
        <v>43.447086224109583</v>
      </c>
      <c r="C610" s="14">
        <v>34.700218599959577</v>
      </c>
      <c r="D610" s="5">
        <v>43.187321644963284</v>
      </c>
    </row>
    <row r="611" spans="1:4" x14ac:dyDescent="0.3">
      <c r="A611">
        <v>610</v>
      </c>
      <c r="B611" s="14">
        <v>41.708534015983084</v>
      </c>
      <c r="C611" s="14">
        <v>33.865726134924856</v>
      </c>
      <c r="D611" s="5">
        <v>41.006080779950345</v>
      </c>
    </row>
    <row r="612" spans="1:4" x14ac:dyDescent="0.3">
      <c r="A612">
        <v>611</v>
      </c>
      <c r="B612" s="14">
        <v>43.976741909617651</v>
      </c>
      <c r="C612" s="14">
        <v>35.986267939269624</v>
      </c>
      <c r="D612" s="5">
        <v>43.917200176331868</v>
      </c>
    </row>
    <row r="613" spans="1:4" x14ac:dyDescent="0.3">
      <c r="A613">
        <v>612</v>
      </c>
      <c r="B613" s="14">
        <v>43.21150268632821</v>
      </c>
      <c r="C613" s="14">
        <v>32.494784119960634</v>
      </c>
      <c r="D613" s="5">
        <v>45.697804054079768</v>
      </c>
    </row>
    <row r="614" spans="1:4" x14ac:dyDescent="0.3">
      <c r="A614">
        <v>613</v>
      </c>
      <c r="B614" s="14">
        <v>43.926029106017964</v>
      </c>
      <c r="C614" s="14">
        <v>34.207238192469227</v>
      </c>
      <c r="D614" s="5">
        <v>41.837953700621028</v>
      </c>
    </row>
    <row r="615" spans="1:4" x14ac:dyDescent="0.3">
      <c r="A615">
        <v>614</v>
      </c>
      <c r="B615" s="14">
        <v>42.3781003121398</v>
      </c>
      <c r="C615" s="14">
        <v>36.05156401782483</v>
      </c>
      <c r="D615" s="5">
        <v>40.68514640513235</v>
      </c>
    </row>
    <row r="616" spans="1:4" x14ac:dyDescent="0.3">
      <c r="A616">
        <v>615</v>
      </c>
      <c r="B616" s="14">
        <v>46.681862837952288</v>
      </c>
      <c r="C616" s="14">
        <v>31.388180324454865</v>
      </c>
      <c r="D616" s="5">
        <v>43.871150424841993</v>
      </c>
    </row>
    <row r="617" spans="1:4" x14ac:dyDescent="0.3">
      <c r="A617">
        <v>616</v>
      </c>
      <c r="B617" s="14">
        <v>43.779515979455795</v>
      </c>
      <c r="C617" s="14">
        <v>34.14121713887765</v>
      </c>
      <c r="D617" s="5">
        <v>44.891835065017219</v>
      </c>
    </row>
    <row r="618" spans="1:4" x14ac:dyDescent="0.3">
      <c r="A618">
        <v>617</v>
      </c>
      <c r="B618" s="14">
        <v>46.331142230581804</v>
      </c>
      <c r="C618" s="14">
        <v>34.591472538115099</v>
      </c>
      <c r="D618" s="5">
        <v>42.806912073897202</v>
      </c>
    </row>
    <row r="619" spans="1:4" x14ac:dyDescent="0.3">
      <c r="A619">
        <v>618</v>
      </c>
      <c r="B619" s="14">
        <v>46.479064508998398</v>
      </c>
      <c r="C619" s="14">
        <v>33.177303832877328</v>
      </c>
      <c r="D619" s="5">
        <v>43.647437798295499</v>
      </c>
    </row>
    <row r="620" spans="1:4" x14ac:dyDescent="0.3">
      <c r="A620">
        <v>619</v>
      </c>
      <c r="B620" s="14">
        <v>43.975716642237714</v>
      </c>
      <c r="C620" s="14">
        <v>34.142211575874292</v>
      </c>
      <c r="D620" s="5">
        <v>43.286377138519413</v>
      </c>
    </row>
    <row r="621" spans="1:4" x14ac:dyDescent="0.3">
      <c r="A621">
        <v>620</v>
      </c>
      <c r="B621" s="14">
        <v>43.245001934985623</v>
      </c>
      <c r="C621" s="14">
        <v>32.225723998885734</v>
      </c>
      <c r="D621" s="5">
        <v>46.657034352116035</v>
      </c>
    </row>
    <row r="622" spans="1:4" x14ac:dyDescent="0.3">
      <c r="A622">
        <v>621</v>
      </c>
      <c r="B622" s="14">
        <v>42.490548350502337</v>
      </c>
      <c r="C622" s="14">
        <v>36.034744413812049</v>
      </c>
      <c r="D622" s="5">
        <v>40.740521046343254</v>
      </c>
    </row>
    <row r="623" spans="1:4" x14ac:dyDescent="0.3">
      <c r="A623">
        <v>622</v>
      </c>
      <c r="B623" s="14">
        <v>45.529342221004903</v>
      </c>
      <c r="C623" s="14">
        <v>34.184620302700992</v>
      </c>
      <c r="D623" s="5">
        <v>42.263831369095293</v>
      </c>
    </row>
    <row r="624" spans="1:4" x14ac:dyDescent="0.3">
      <c r="A624">
        <v>623</v>
      </c>
      <c r="B624" s="14">
        <v>46.903316376565648</v>
      </c>
      <c r="C624" s="14">
        <v>34.067323978032348</v>
      </c>
      <c r="D624" s="5">
        <v>41.16474904082348</v>
      </c>
    </row>
    <row r="625" spans="1:4" x14ac:dyDescent="0.3">
      <c r="A625">
        <v>624</v>
      </c>
      <c r="B625" s="14">
        <v>42.594443074925003</v>
      </c>
      <c r="C625" s="14">
        <v>34.087460278680837</v>
      </c>
      <c r="D625" s="5">
        <v>42.503588454508694</v>
      </c>
    </row>
    <row r="626" spans="1:4" x14ac:dyDescent="0.3">
      <c r="A626">
        <v>625</v>
      </c>
      <c r="B626" s="14">
        <v>42.63591156647071</v>
      </c>
      <c r="C626" s="14">
        <v>36.509757312279397</v>
      </c>
      <c r="D626" s="5">
        <v>42.52997987994965</v>
      </c>
    </row>
    <row r="627" spans="1:4" x14ac:dyDescent="0.3">
      <c r="A627">
        <v>626</v>
      </c>
      <c r="B627" s="14">
        <v>45.778126273017207</v>
      </c>
      <c r="C627" s="14">
        <v>36.122823539716109</v>
      </c>
      <c r="D627" s="5">
        <v>46.865230480920488</v>
      </c>
    </row>
    <row r="628" spans="1:4" x14ac:dyDescent="0.3">
      <c r="A628">
        <v>627</v>
      </c>
      <c r="B628" s="14">
        <v>41.737256351610512</v>
      </c>
      <c r="C628" s="14">
        <v>37.412045893159451</v>
      </c>
      <c r="D628" s="5">
        <v>41.968049720117143</v>
      </c>
    </row>
    <row r="629" spans="1:4" x14ac:dyDescent="0.3">
      <c r="A629">
        <v>628</v>
      </c>
      <c r="B629" s="14">
        <v>41.420170722948086</v>
      </c>
      <c r="C629" s="14">
        <v>33.905288604104726</v>
      </c>
      <c r="D629" s="5">
        <v>43.389871677258604</v>
      </c>
    </row>
    <row r="630" spans="1:4" x14ac:dyDescent="0.3">
      <c r="A630">
        <v>629</v>
      </c>
      <c r="B630" s="14">
        <v>41.920389944077741</v>
      </c>
      <c r="C630" s="14">
        <v>33.528041397397352</v>
      </c>
      <c r="D630" s="5">
        <v>43.44176082147176</v>
      </c>
    </row>
    <row r="631" spans="1:4" x14ac:dyDescent="0.3">
      <c r="A631">
        <v>630</v>
      </c>
      <c r="B631" s="14">
        <v>45.823989260571587</v>
      </c>
      <c r="C631" s="14">
        <v>35.216521451788182</v>
      </c>
      <c r="D631" s="5">
        <v>41.549320809708369</v>
      </c>
    </row>
    <row r="632" spans="1:4" x14ac:dyDescent="0.3">
      <c r="A632">
        <v>631</v>
      </c>
      <c r="B632" s="14">
        <v>42.966278322491398</v>
      </c>
      <c r="C632" s="14">
        <v>34.18070238089998</v>
      </c>
      <c r="D632" s="5">
        <v>38.919251547712932</v>
      </c>
    </row>
    <row r="633" spans="1:4" x14ac:dyDescent="0.3">
      <c r="A633">
        <v>632</v>
      </c>
      <c r="B633" s="14">
        <v>42.955568887623876</v>
      </c>
      <c r="C633" s="14">
        <v>33.671679335448253</v>
      </c>
      <c r="D633" s="5">
        <v>42.719586496929111</v>
      </c>
    </row>
    <row r="634" spans="1:4" x14ac:dyDescent="0.3">
      <c r="A634">
        <v>633</v>
      </c>
      <c r="B634" s="14">
        <v>44.157180926267607</v>
      </c>
      <c r="C634" s="14">
        <v>32.717574065306458</v>
      </c>
      <c r="D634" s="5">
        <v>41.152492248837284</v>
      </c>
    </row>
    <row r="635" spans="1:4" x14ac:dyDescent="0.3">
      <c r="A635">
        <v>634</v>
      </c>
      <c r="B635" s="14">
        <v>43.702299446065588</v>
      </c>
      <c r="C635" s="14">
        <v>32.922139224061176</v>
      </c>
      <c r="D635" s="5">
        <v>41.336082785886681</v>
      </c>
    </row>
    <row r="636" spans="1:4" x14ac:dyDescent="0.3">
      <c r="A636">
        <v>635</v>
      </c>
      <c r="B636" s="14">
        <v>43.828218843649331</v>
      </c>
      <c r="C636" s="14">
        <v>35.576695439587787</v>
      </c>
      <c r="D636" s="5">
        <v>44.679739443107202</v>
      </c>
    </row>
    <row r="637" spans="1:4" x14ac:dyDescent="0.3">
      <c r="A637">
        <v>636</v>
      </c>
      <c r="B637" s="14">
        <v>42.391613152040335</v>
      </c>
      <c r="C637" s="14">
        <v>32.227822729444334</v>
      </c>
      <c r="D637" s="5">
        <v>44.293644937835808</v>
      </c>
    </row>
    <row r="638" spans="1:4" x14ac:dyDescent="0.3">
      <c r="A638">
        <v>637</v>
      </c>
      <c r="B638" s="14">
        <v>43.996238016914589</v>
      </c>
      <c r="C638" s="14">
        <v>33.454885091364915</v>
      </c>
      <c r="D638" s="5">
        <v>42.391429674593354</v>
      </c>
    </row>
    <row r="639" spans="1:4" x14ac:dyDescent="0.3">
      <c r="A639">
        <v>638</v>
      </c>
      <c r="B639" s="14">
        <v>43.487987139836207</v>
      </c>
      <c r="C639" s="14">
        <v>35.124509963260408</v>
      </c>
      <c r="D639" s="5">
        <v>41.63143855947034</v>
      </c>
    </row>
    <row r="640" spans="1:4" x14ac:dyDescent="0.3">
      <c r="A640">
        <v>639</v>
      </c>
      <c r="B640" s="14">
        <v>45.001413732763353</v>
      </c>
      <c r="C640" s="14">
        <v>33.774028287680771</v>
      </c>
      <c r="D640" s="5">
        <v>44.425435589005716</v>
      </c>
    </row>
    <row r="641" spans="1:4" x14ac:dyDescent="0.3">
      <c r="A641">
        <v>640</v>
      </c>
      <c r="B641" s="14">
        <v>42.290129354768915</v>
      </c>
      <c r="C641" s="14">
        <v>33.712695488449775</v>
      </c>
      <c r="D641" s="5">
        <v>44.340912764839651</v>
      </c>
    </row>
    <row r="642" spans="1:4" x14ac:dyDescent="0.3">
      <c r="A642">
        <v>641</v>
      </c>
      <c r="B642" s="14">
        <v>43.752850932572471</v>
      </c>
      <c r="C642" s="14">
        <v>34.127648803920238</v>
      </c>
      <c r="D642" s="5">
        <v>41.870770046313382</v>
      </c>
    </row>
    <row r="643" spans="1:4" x14ac:dyDescent="0.3">
      <c r="A643">
        <v>642</v>
      </c>
      <c r="B643" s="14">
        <v>42.276478208498276</v>
      </c>
      <c r="C643" s="14">
        <v>34.254366653085945</v>
      </c>
      <c r="D643" s="5">
        <v>42.15091441526971</v>
      </c>
    </row>
    <row r="644" spans="1:4" x14ac:dyDescent="0.3">
      <c r="A644">
        <v>643</v>
      </c>
      <c r="B644" s="14">
        <v>42.711943772905386</v>
      </c>
      <c r="C644" s="14">
        <v>35.444456214311906</v>
      </c>
      <c r="D644" s="5">
        <v>45.223887243838711</v>
      </c>
    </row>
    <row r="645" spans="1:4" x14ac:dyDescent="0.3">
      <c r="A645">
        <v>644</v>
      </c>
      <c r="B645" s="14">
        <v>44.102034015719283</v>
      </c>
      <c r="C645" s="14">
        <v>34.188368264488908</v>
      </c>
      <c r="D645" s="5">
        <v>40.692970266897603</v>
      </c>
    </row>
    <row r="646" spans="1:4" x14ac:dyDescent="0.3">
      <c r="A646">
        <v>645</v>
      </c>
      <c r="B646" s="14">
        <v>43.031277298015524</v>
      </c>
      <c r="C646" s="14">
        <v>34.431366469841223</v>
      </c>
      <c r="D646" s="5">
        <v>41.700318735056783</v>
      </c>
    </row>
    <row r="647" spans="1:4" x14ac:dyDescent="0.3">
      <c r="A647">
        <v>646</v>
      </c>
      <c r="B647" s="14">
        <v>41.91652965431571</v>
      </c>
      <c r="C647" s="14">
        <v>35.76203610445171</v>
      </c>
      <c r="D647" s="5">
        <v>43.450167607877638</v>
      </c>
    </row>
    <row r="648" spans="1:4" x14ac:dyDescent="0.3">
      <c r="A648">
        <v>647</v>
      </c>
      <c r="B648" s="14">
        <v>44.051739376382969</v>
      </c>
      <c r="C648" s="14">
        <v>31.83326335181485</v>
      </c>
      <c r="D648" s="5">
        <v>43.725090980392125</v>
      </c>
    </row>
    <row r="649" spans="1:4" x14ac:dyDescent="0.3">
      <c r="A649">
        <v>648</v>
      </c>
      <c r="B649" s="14">
        <v>43.057149029469372</v>
      </c>
      <c r="C649" s="14">
        <v>34.20883532803775</v>
      </c>
      <c r="D649" s="5">
        <v>40.989814033653737</v>
      </c>
    </row>
    <row r="650" spans="1:4" x14ac:dyDescent="0.3">
      <c r="A650">
        <v>649</v>
      </c>
      <c r="B650" s="14">
        <v>42.828729358464059</v>
      </c>
      <c r="C650" s="14">
        <v>36.470296246174073</v>
      </c>
      <c r="D650" s="5">
        <v>45.383550718515394</v>
      </c>
    </row>
    <row r="651" spans="1:4" x14ac:dyDescent="0.3">
      <c r="A651">
        <v>650</v>
      </c>
      <c r="B651" s="14">
        <v>41.913055160011481</v>
      </c>
      <c r="C651" s="14">
        <v>34.586834819158966</v>
      </c>
      <c r="D651" s="5">
        <v>43.181126487713009</v>
      </c>
    </row>
    <row r="652" spans="1:4" x14ac:dyDescent="0.3">
      <c r="A652">
        <v>651</v>
      </c>
      <c r="B652" s="14">
        <v>43.751870765464666</v>
      </c>
      <c r="C652" s="14">
        <v>34.750627723484463</v>
      </c>
      <c r="D652" s="5">
        <v>43.474473878652155</v>
      </c>
    </row>
    <row r="653" spans="1:4" x14ac:dyDescent="0.3">
      <c r="A653">
        <v>652</v>
      </c>
      <c r="B653" s="14">
        <v>42.68158326268334</v>
      </c>
      <c r="C653" s="14">
        <v>33.527526150687713</v>
      </c>
      <c r="D653" s="5">
        <v>44.964051218096714</v>
      </c>
    </row>
    <row r="654" spans="1:4" x14ac:dyDescent="0.3">
      <c r="A654">
        <v>653</v>
      </c>
      <c r="B654" s="14">
        <v>43.14596487630461</v>
      </c>
      <c r="C654" s="14">
        <v>31.740489377527052</v>
      </c>
      <c r="D654" s="5">
        <v>44.470728057811684</v>
      </c>
    </row>
    <row r="655" spans="1:4" x14ac:dyDescent="0.3">
      <c r="A655">
        <v>654</v>
      </c>
      <c r="B655" s="14">
        <v>47.125034076100391</v>
      </c>
      <c r="C655" s="14">
        <v>32.775769078502186</v>
      </c>
      <c r="D655" s="5">
        <v>41.567087544993271</v>
      </c>
    </row>
    <row r="656" spans="1:4" x14ac:dyDescent="0.3">
      <c r="A656">
        <v>655</v>
      </c>
      <c r="B656" s="14">
        <v>45.766179718740077</v>
      </c>
      <c r="C656" s="14">
        <v>33.495500480359574</v>
      </c>
      <c r="D656" s="5">
        <v>43.300796077834129</v>
      </c>
    </row>
    <row r="657" spans="1:4" x14ac:dyDescent="0.3">
      <c r="A657">
        <v>656</v>
      </c>
      <c r="B657" s="14">
        <v>43.444540676035508</v>
      </c>
      <c r="C657" s="14">
        <v>34.997446311700976</v>
      </c>
      <c r="D657" s="5">
        <v>42.924528734536906</v>
      </c>
    </row>
    <row r="658" spans="1:4" x14ac:dyDescent="0.3">
      <c r="A658">
        <v>657</v>
      </c>
      <c r="B658" s="14">
        <v>44.391730685330486</v>
      </c>
      <c r="C658" s="14">
        <v>33.161721811768864</v>
      </c>
      <c r="D658" s="5">
        <v>43.504936033879787</v>
      </c>
    </row>
    <row r="659" spans="1:4" x14ac:dyDescent="0.3">
      <c r="A659">
        <v>658</v>
      </c>
      <c r="B659" s="14">
        <v>42.528361300158927</v>
      </c>
      <c r="C659" s="14">
        <v>33.126075040294275</v>
      </c>
      <c r="D659" s="5">
        <v>43.838976818015723</v>
      </c>
    </row>
    <row r="660" spans="1:4" x14ac:dyDescent="0.3">
      <c r="A660">
        <v>659</v>
      </c>
      <c r="B660" s="14">
        <v>42.426605863936203</v>
      </c>
      <c r="C660" s="14">
        <v>33.808304055919734</v>
      </c>
      <c r="D660" s="5">
        <v>44.60825635761887</v>
      </c>
    </row>
    <row r="661" spans="1:4" x14ac:dyDescent="0.3">
      <c r="A661">
        <v>660</v>
      </c>
      <c r="B661" s="14">
        <v>43.984897721080578</v>
      </c>
      <c r="C661" s="14">
        <v>34.991077881213371</v>
      </c>
      <c r="D661" s="5">
        <v>42.826019283451146</v>
      </c>
    </row>
    <row r="662" spans="1:4" x14ac:dyDescent="0.3">
      <c r="A662">
        <v>661</v>
      </c>
      <c r="B662" s="14">
        <v>42.840501524500134</v>
      </c>
      <c r="C662" s="14">
        <v>35.168000683792513</v>
      </c>
      <c r="D662" s="5">
        <v>46.771353714500357</v>
      </c>
    </row>
    <row r="663" spans="1:4" x14ac:dyDescent="0.3">
      <c r="A663">
        <v>662</v>
      </c>
      <c r="B663" s="14">
        <v>44.229446963226501</v>
      </c>
      <c r="C663" s="14">
        <v>34.224465734497223</v>
      </c>
      <c r="D663" s="5">
        <v>42.516637331354872</v>
      </c>
    </row>
    <row r="664" spans="1:4" x14ac:dyDescent="0.3">
      <c r="A664">
        <v>663</v>
      </c>
      <c r="B664" s="14">
        <v>42.714721129971331</v>
      </c>
      <c r="C664" s="14">
        <v>33.610803532714584</v>
      </c>
      <c r="D664" s="5">
        <v>43.334935176333254</v>
      </c>
    </row>
    <row r="665" spans="1:4" x14ac:dyDescent="0.3">
      <c r="A665">
        <v>664</v>
      </c>
      <c r="B665" s="14">
        <v>44.236937602148473</v>
      </c>
      <c r="C665" s="14">
        <v>33.994088923958088</v>
      </c>
      <c r="D665" s="5">
        <v>42.174147283750195</v>
      </c>
    </row>
    <row r="666" spans="1:4" x14ac:dyDescent="0.3">
      <c r="A666">
        <v>665</v>
      </c>
      <c r="B666" s="14">
        <v>42.002085399478787</v>
      </c>
      <c r="C666" s="14">
        <v>33.783565592800194</v>
      </c>
      <c r="D666" s="5">
        <v>42.195162195042201</v>
      </c>
    </row>
    <row r="667" spans="1:4" x14ac:dyDescent="0.3">
      <c r="A667">
        <v>666</v>
      </c>
      <c r="B667" s="14">
        <v>44.330740957189995</v>
      </c>
      <c r="C667" s="14">
        <v>33.714189314190548</v>
      </c>
      <c r="D667" s="5">
        <v>44.082921180916024</v>
      </c>
    </row>
    <row r="668" spans="1:4" x14ac:dyDescent="0.3">
      <c r="A668">
        <v>667</v>
      </c>
      <c r="B668" s="14">
        <v>41.518828550033483</v>
      </c>
      <c r="C668" s="14">
        <v>36.46929609193586</v>
      </c>
      <c r="D668" s="5">
        <v>45.11797275929716</v>
      </c>
    </row>
    <row r="669" spans="1:4" x14ac:dyDescent="0.3">
      <c r="A669">
        <v>668</v>
      </c>
      <c r="B669" s="14">
        <v>43.027585615940474</v>
      </c>
      <c r="C669" s="14">
        <v>37.68136812238744</v>
      </c>
      <c r="D669" s="5">
        <v>40.795672850400877</v>
      </c>
    </row>
    <row r="670" spans="1:4" x14ac:dyDescent="0.3">
      <c r="A670">
        <v>669</v>
      </c>
      <c r="B670" s="14">
        <v>43.454817632555091</v>
      </c>
      <c r="C670" s="14">
        <v>34.128431587551184</v>
      </c>
      <c r="D670" s="5">
        <v>41.422389024846062</v>
      </c>
    </row>
    <row r="671" spans="1:4" x14ac:dyDescent="0.3">
      <c r="A671">
        <v>670</v>
      </c>
      <c r="B671" s="14">
        <v>41.96104542234476</v>
      </c>
      <c r="C671" s="14">
        <v>34.750636709213822</v>
      </c>
      <c r="D671" s="5">
        <v>44.666613709001922</v>
      </c>
    </row>
    <row r="672" spans="1:4" x14ac:dyDescent="0.3">
      <c r="A672">
        <v>671</v>
      </c>
      <c r="B672" s="14">
        <v>43.911004431020011</v>
      </c>
      <c r="C672" s="14">
        <v>33.11911529472831</v>
      </c>
      <c r="D672" s="5">
        <v>44.795377704530104</v>
      </c>
    </row>
    <row r="673" spans="1:4" x14ac:dyDescent="0.3">
      <c r="A673">
        <v>672</v>
      </c>
      <c r="B673" s="14">
        <v>42.387270308737108</v>
      </c>
      <c r="C673" s="14">
        <v>35.724595821215487</v>
      </c>
      <c r="D673" s="5">
        <v>43.848587253313617</v>
      </c>
    </row>
    <row r="674" spans="1:4" x14ac:dyDescent="0.3">
      <c r="A674">
        <v>673</v>
      </c>
      <c r="B674" s="14">
        <v>44.832049926497007</v>
      </c>
      <c r="C674" s="14">
        <v>33.366799605940834</v>
      </c>
      <c r="D674" s="5">
        <v>38.563033168609458</v>
      </c>
    </row>
    <row r="675" spans="1:4" x14ac:dyDescent="0.3">
      <c r="A675">
        <v>674</v>
      </c>
      <c r="B675" s="14">
        <v>44.000362139163379</v>
      </c>
      <c r="C675" s="14">
        <v>35.589635902175011</v>
      </c>
      <c r="D675" s="5">
        <v>42.021912109735915</v>
      </c>
    </row>
    <row r="676" spans="1:4" x14ac:dyDescent="0.3">
      <c r="A676">
        <v>675</v>
      </c>
      <c r="B676" s="14">
        <v>42.243798850443191</v>
      </c>
      <c r="C676" s="14">
        <v>34.336057478846541</v>
      </c>
      <c r="D676" s="5">
        <v>43.716802655873174</v>
      </c>
    </row>
    <row r="677" spans="1:4" x14ac:dyDescent="0.3">
      <c r="A677">
        <v>676</v>
      </c>
      <c r="B677" s="14">
        <v>46.211159412963326</v>
      </c>
      <c r="C677" s="14">
        <v>34.191865289849503</v>
      </c>
      <c r="D677" s="5">
        <v>45.814885284621859</v>
      </c>
    </row>
    <row r="678" spans="1:4" x14ac:dyDescent="0.3">
      <c r="A678">
        <v>677</v>
      </c>
      <c r="B678" s="14">
        <v>43.725430153914409</v>
      </c>
      <c r="C678" s="14">
        <v>35.221794351805556</v>
      </c>
      <c r="D678" s="5">
        <v>42.00224681752676</v>
      </c>
    </row>
    <row r="679" spans="1:4" x14ac:dyDescent="0.3">
      <c r="A679">
        <v>678</v>
      </c>
      <c r="B679" s="14">
        <v>43.77375968007896</v>
      </c>
      <c r="C679" s="14">
        <v>32.531612986654288</v>
      </c>
      <c r="D679" s="5">
        <v>42.450260598796937</v>
      </c>
    </row>
    <row r="680" spans="1:4" x14ac:dyDescent="0.3">
      <c r="A680">
        <v>679</v>
      </c>
      <c r="B680" s="14">
        <v>46.588975066375255</v>
      </c>
      <c r="C680" s="14">
        <v>32.624805767719117</v>
      </c>
      <c r="D680" s="5">
        <v>43.374652487786328</v>
      </c>
    </row>
    <row r="681" spans="1:4" x14ac:dyDescent="0.3">
      <c r="A681">
        <v>680</v>
      </c>
      <c r="B681" s="14">
        <v>42.237942299622055</v>
      </c>
      <c r="C681" s="14">
        <v>36.077962816073814</v>
      </c>
      <c r="D681" s="5">
        <v>43.593500602456395</v>
      </c>
    </row>
    <row r="682" spans="1:4" x14ac:dyDescent="0.3">
      <c r="A682">
        <v>681</v>
      </c>
      <c r="B682" s="14">
        <v>39.58829467854418</v>
      </c>
      <c r="C682" s="14">
        <v>34.835580302637489</v>
      </c>
      <c r="D682" s="5">
        <v>42.711530526062106</v>
      </c>
    </row>
    <row r="683" spans="1:4" x14ac:dyDescent="0.3">
      <c r="A683">
        <v>682</v>
      </c>
      <c r="B683" s="14">
        <v>43.586458082641435</v>
      </c>
      <c r="C683" s="14">
        <v>33.609991629859685</v>
      </c>
      <c r="D683" s="5">
        <v>45.699643147328025</v>
      </c>
    </row>
    <row r="684" spans="1:4" x14ac:dyDescent="0.3">
      <c r="A684">
        <v>683</v>
      </c>
      <c r="B684" s="14">
        <v>41.978145581594163</v>
      </c>
      <c r="C684" s="14">
        <v>34.285399715837102</v>
      </c>
      <c r="D684" s="5">
        <v>44.252844176747544</v>
      </c>
    </row>
    <row r="685" spans="1:4" x14ac:dyDescent="0.3">
      <c r="A685">
        <v>684</v>
      </c>
      <c r="B685" s="14">
        <v>43.523558448796969</v>
      </c>
      <c r="C685" s="14">
        <v>34.562835517525656</v>
      </c>
      <c r="D685" s="5">
        <v>45.28911830859056</v>
      </c>
    </row>
    <row r="686" spans="1:4" x14ac:dyDescent="0.3">
      <c r="A686">
        <v>685</v>
      </c>
      <c r="B686" s="14">
        <v>45.104451752921968</v>
      </c>
      <c r="C686" s="14">
        <v>34.665759584994113</v>
      </c>
      <c r="D686" s="5">
        <v>44.297955420013807</v>
      </c>
    </row>
    <row r="687" spans="1:4" x14ac:dyDescent="0.3">
      <c r="A687">
        <v>686</v>
      </c>
      <c r="B687" s="14">
        <v>45.802545085677707</v>
      </c>
      <c r="C687" s="14">
        <v>34.95335795290724</v>
      </c>
      <c r="D687" s="5">
        <v>44.926308743322764</v>
      </c>
    </row>
    <row r="688" spans="1:4" x14ac:dyDescent="0.3">
      <c r="A688">
        <v>687</v>
      </c>
      <c r="B688" s="14">
        <v>46.727245408084428</v>
      </c>
      <c r="C688" s="14">
        <v>33.049106584712717</v>
      </c>
      <c r="D688" s="5">
        <v>43.914781972424855</v>
      </c>
    </row>
    <row r="689" spans="1:4" x14ac:dyDescent="0.3">
      <c r="A689">
        <v>688</v>
      </c>
      <c r="B689" s="14">
        <v>44.984037095789816</v>
      </c>
      <c r="C689" s="14">
        <v>33.487499204958588</v>
      </c>
      <c r="D689" s="5">
        <v>43.896360827816494</v>
      </c>
    </row>
    <row r="690" spans="1:4" x14ac:dyDescent="0.3">
      <c r="A690">
        <v>689</v>
      </c>
      <c r="B690" s="14">
        <v>42.594879054808132</v>
      </c>
      <c r="C690" s="14">
        <v>31.528158531106946</v>
      </c>
      <c r="D690" s="5">
        <v>44.351902347968277</v>
      </c>
    </row>
    <row r="691" spans="1:4" x14ac:dyDescent="0.3">
      <c r="A691">
        <v>690</v>
      </c>
      <c r="B691" s="14">
        <v>45.527838561947199</v>
      </c>
      <c r="C691" s="14">
        <v>36.837642284080701</v>
      </c>
      <c r="D691" s="5">
        <v>44.80646120513326</v>
      </c>
    </row>
    <row r="692" spans="1:4" x14ac:dyDescent="0.3">
      <c r="A692">
        <v>691</v>
      </c>
      <c r="B692" s="14">
        <v>43.133896780320249</v>
      </c>
      <c r="C692" s="14">
        <v>36.069320096814081</v>
      </c>
      <c r="D692" s="5">
        <v>40.836647831761049</v>
      </c>
    </row>
    <row r="693" spans="1:4" x14ac:dyDescent="0.3">
      <c r="A693">
        <v>692</v>
      </c>
      <c r="B693" s="14">
        <v>43.577305097038177</v>
      </c>
      <c r="C693" s="14">
        <v>33.252562923898417</v>
      </c>
      <c r="D693" s="5">
        <v>42.867963406530642</v>
      </c>
    </row>
    <row r="694" spans="1:4" x14ac:dyDescent="0.3">
      <c r="A694">
        <v>693</v>
      </c>
      <c r="B694" s="14">
        <v>42.117529516545126</v>
      </c>
      <c r="C694" s="14">
        <v>33.499649916365541</v>
      </c>
      <c r="D694" s="5">
        <v>44.093077487642226</v>
      </c>
    </row>
    <row r="695" spans="1:4" x14ac:dyDescent="0.3">
      <c r="A695">
        <v>694</v>
      </c>
      <c r="B695" s="14">
        <v>45.361262937236894</v>
      </c>
      <c r="C695" s="14">
        <v>36.072615965318889</v>
      </c>
      <c r="D695" s="5">
        <v>41.44470488420491</v>
      </c>
    </row>
    <row r="696" spans="1:4" x14ac:dyDescent="0.3">
      <c r="A696">
        <v>695</v>
      </c>
      <c r="B696" s="14">
        <v>43.121977101243274</v>
      </c>
      <c r="C696" s="14">
        <v>33.695148907728779</v>
      </c>
      <c r="D696" s="5">
        <v>44.129791484271351</v>
      </c>
    </row>
    <row r="697" spans="1:4" x14ac:dyDescent="0.3">
      <c r="A697">
        <v>696</v>
      </c>
      <c r="B697" s="14">
        <v>43.108864101054593</v>
      </c>
      <c r="C697" s="14">
        <v>35.737299264438072</v>
      </c>
      <c r="D697" s="5">
        <v>41.12708069026305</v>
      </c>
    </row>
    <row r="698" spans="1:4" x14ac:dyDescent="0.3">
      <c r="A698">
        <v>697</v>
      </c>
      <c r="B698" s="14">
        <v>41.97193567733752</v>
      </c>
      <c r="C698" s="14">
        <v>34.633217705400199</v>
      </c>
      <c r="D698" s="5">
        <v>42.905481738803687</v>
      </c>
    </row>
    <row r="699" spans="1:4" x14ac:dyDescent="0.3">
      <c r="A699">
        <v>698</v>
      </c>
      <c r="B699" s="14">
        <v>43.09520440055514</v>
      </c>
      <c r="C699" s="14">
        <v>34.417208380647757</v>
      </c>
      <c r="D699" s="5">
        <v>43.974269972025304</v>
      </c>
    </row>
    <row r="700" spans="1:4" x14ac:dyDescent="0.3">
      <c r="A700">
        <v>699</v>
      </c>
      <c r="B700" s="14">
        <v>41.716527093161844</v>
      </c>
      <c r="C700" s="14">
        <v>35.067772641844869</v>
      </c>
      <c r="D700" s="5">
        <v>42.474144055361727</v>
      </c>
    </row>
    <row r="701" spans="1:4" x14ac:dyDescent="0.3">
      <c r="A701">
        <v>700</v>
      </c>
      <c r="B701" s="14">
        <v>41.346454987247824</v>
      </c>
      <c r="C701" s="14">
        <v>35.158911108325526</v>
      </c>
      <c r="D701" s="5">
        <v>42.439684057705307</v>
      </c>
    </row>
    <row r="702" spans="1:4" x14ac:dyDescent="0.3">
      <c r="A702">
        <v>701</v>
      </c>
      <c r="B702" s="14">
        <v>44.405532563701122</v>
      </c>
      <c r="C702" s="14">
        <v>34.03653470595215</v>
      </c>
      <c r="D702" s="5">
        <v>45.402257314432475</v>
      </c>
    </row>
    <row r="703" spans="1:4" x14ac:dyDescent="0.3">
      <c r="A703">
        <v>702</v>
      </c>
      <c r="B703" s="14">
        <v>43.833864303857666</v>
      </c>
      <c r="C703" s="14">
        <v>36.352404499110094</v>
      </c>
      <c r="D703" s="5">
        <v>45.111031030739028</v>
      </c>
    </row>
    <row r="704" spans="1:4" x14ac:dyDescent="0.3">
      <c r="A704">
        <v>703</v>
      </c>
      <c r="B704" s="14">
        <v>42.409918739269678</v>
      </c>
      <c r="C704" s="14">
        <v>34.469066240671829</v>
      </c>
      <c r="D704" s="5">
        <v>43.648847814540837</v>
      </c>
    </row>
    <row r="705" spans="1:4" x14ac:dyDescent="0.3">
      <c r="A705">
        <v>704</v>
      </c>
      <c r="B705" s="14">
        <v>42.511543068836254</v>
      </c>
      <c r="C705" s="14">
        <v>31.572892549204429</v>
      </c>
      <c r="D705" s="5">
        <v>44.714713543918201</v>
      </c>
    </row>
    <row r="706" spans="1:4" x14ac:dyDescent="0.3">
      <c r="A706">
        <v>705</v>
      </c>
      <c r="B706" s="14">
        <v>46.190304205297714</v>
      </c>
      <c r="C706" s="14">
        <v>34.434518665233767</v>
      </c>
      <c r="D706" s="5">
        <v>42.416914001778622</v>
      </c>
    </row>
    <row r="707" spans="1:4" x14ac:dyDescent="0.3">
      <c r="A707">
        <v>706</v>
      </c>
      <c r="B707" s="14">
        <v>42.028228107950987</v>
      </c>
      <c r="C707" s="14">
        <v>34.613058451101949</v>
      </c>
      <c r="D707" s="5">
        <v>41.695230939444052</v>
      </c>
    </row>
    <row r="708" spans="1:4" x14ac:dyDescent="0.3">
      <c r="A708">
        <v>707</v>
      </c>
      <c r="B708" s="14">
        <v>45.473609787797997</v>
      </c>
      <c r="C708" s="14">
        <v>34.698645135953363</v>
      </c>
      <c r="D708" s="5">
        <v>43.416157799836576</v>
      </c>
    </row>
    <row r="709" spans="1:4" x14ac:dyDescent="0.3">
      <c r="A709">
        <v>708</v>
      </c>
      <c r="B709" s="14">
        <v>44.640913433297911</v>
      </c>
      <c r="C709" s="14">
        <v>35.384971274158985</v>
      </c>
      <c r="D709" s="5">
        <v>42.706719210796365</v>
      </c>
    </row>
    <row r="710" spans="1:4" x14ac:dyDescent="0.3">
      <c r="A710">
        <v>709</v>
      </c>
      <c r="B710" s="14">
        <v>45.686361518837018</v>
      </c>
      <c r="C710" s="14">
        <v>34.411122604108684</v>
      </c>
      <c r="D710" s="5">
        <v>43.427669829841797</v>
      </c>
    </row>
    <row r="711" spans="1:4" x14ac:dyDescent="0.3">
      <c r="A711">
        <v>710</v>
      </c>
      <c r="B711" s="14">
        <v>45.015153740272098</v>
      </c>
      <c r="C711" s="14">
        <v>33.240632194107448</v>
      </c>
      <c r="D711" s="5">
        <v>41.7546379445292</v>
      </c>
    </row>
    <row r="712" spans="1:4" x14ac:dyDescent="0.3">
      <c r="A712">
        <v>711</v>
      </c>
      <c r="B712" s="14">
        <v>43.206652040249303</v>
      </c>
      <c r="C712" s="14">
        <v>34.714758789889174</v>
      </c>
      <c r="D712" s="5">
        <v>43.535099852158005</v>
      </c>
    </row>
    <row r="713" spans="1:4" x14ac:dyDescent="0.3">
      <c r="A713">
        <v>712</v>
      </c>
      <c r="B713" s="14">
        <v>42.576607153349734</v>
      </c>
      <c r="C713" s="14">
        <v>34.246386466756704</v>
      </c>
      <c r="D713" s="5">
        <v>43.194287409969633</v>
      </c>
    </row>
    <row r="714" spans="1:4" x14ac:dyDescent="0.3">
      <c r="A714">
        <v>713</v>
      </c>
      <c r="B714" s="14">
        <v>43.9477346113378</v>
      </c>
      <c r="C714" s="14">
        <v>35.523740418650647</v>
      </c>
      <c r="D714" s="5">
        <v>40.98583091032534</v>
      </c>
    </row>
    <row r="715" spans="1:4" x14ac:dyDescent="0.3">
      <c r="A715">
        <v>714</v>
      </c>
      <c r="B715" s="14">
        <v>40.780034824197244</v>
      </c>
      <c r="C715" s="14">
        <v>31.425688222264434</v>
      </c>
      <c r="D715" s="5">
        <v>44.058648132551149</v>
      </c>
    </row>
    <row r="716" spans="1:4" x14ac:dyDescent="0.3">
      <c r="A716">
        <v>715</v>
      </c>
      <c r="B716" s="14">
        <v>40.263301976033453</v>
      </c>
      <c r="C716" s="14">
        <v>33.55446378739736</v>
      </c>
      <c r="D716" s="5">
        <v>42.918278909178163</v>
      </c>
    </row>
    <row r="717" spans="1:4" x14ac:dyDescent="0.3">
      <c r="A717">
        <v>716</v>
      </c>
      <c r="B717" s="14">
        <v>45.1072906080216</v>
      </c>
      <c r="C717" s="14">
        <v>34.27699773968817</v>
      </c>
      <c r="D717" s="5">
        <v>44.558990053850337</v>
      </c>
    </row>
    <row r="718" spans="1:4" x14ac:dyDescent="0.3">
      <c r="A718">
        <v>717</v>
      </c>
      <c r="B718" s="14">
        <v>42.148600489896012</v>
      </c>
      <c r="C718" s="14">
        <v>33.348513067037203</v>
      </c>
      <c r="D718" s="5">
        <v>41.776098842046686</v>
      </c>
    </row>
    <row r="719" spans="1:4" x14ac:dyDescent="0.3">
      <c r="A719">
        <v>718</v>
      </c>
      <c r="B719" s="14">
        <v>41.054285571165131</v>
      </c>
      <c r="C719" s="14">
        <v>31.794698231300679</v>
      </c>
      <c r="D719" s="5">
        <v>43.079298906926752</v>
      </c>
    </row>
    <row r="720" spans="1:4" x14ac:dyDescent="0.3">
      <c r="A720">
        <v>719</v>
      </c>
      <c r="B720" s="14">
        <v>43.9538000275491</v>
      </c>
      <c r="C720" s="14">
        <v>35.435679025518823</v>
      </c>
      <c r="D720" s="5">
        <v>43.014015868396804</v>
      </c>
    </row>
    <row r="721" spans="1:4" x14ac:dyDescent="0.3">
      <c r="A721">
        <v>720</v>
      </c>
      <c r="B721" s="14">
        <v>42.191192906787919</v>
      </c>
      <c r="C721" s="14">
        <v>32.181130758594961</v>
      </c>
      <c r="D721" s="5">
        <v>45.993478787806005</v>
      </c>
    </row>
    <row r="722" spans="1:4" x14ac:dyDescent="0.3">
      <c r="A722">
        <v>721</v>
      </c>
      <c r="B722" s="14">
        <v>43.036169412358234</v>
      </c>
      <c r="C722" s="14">
        <v>33.193324927031689</v>
      </c>
      <c r="D722" s="5">
        <v>43.647236257702531</v>
      </c>
    </row>
    <row r="723" spans="1:4" x14ac:dyDescent="0.3">
      <c r="A723">
        <v>722</v>
      </c>
      <c r="B723" s="14">
        <v>41.278783967678898</v>
      </c>
      <c r="C723" s="14">
        <v>34.909225369702838</v>
      </c>
      <c r="D723" s="5">
        <v>42.864004003102373</v>
      </c>
    </row>
    <row r="724" spans="1:4" x14ac:dyDescent="0.3">
      <c r="A724">
        <v>723</v>
      </c>
      <c r="B724" s="14">
        <v>44.051288010521745</v>
      </c>
      <c r="C724" s="14">
        <v>33.829898251688149</v>
      </c>
      <c r="D724" s="5">
        <v>43.76651531895866</v>
      </c>
    </row>
    <row r="725" spans="1:4" x14ac:dyDescent="0.3">
      <c r="A725">
        <v>724</v>
      </c>
      <c r="B725" s="14">
        <v>44.365062866628236</v>
      </c>
      <c r="C725" s="14">
        <v>35.038836505924422</v>
      </c>
      <c r="D725" s="5">
        <v>44.804588609547359</v>
      </c>
    </row>
    <row r="726" spans="1:4" x14ac:dyDescent="0.3">
      <c r="A726">
        <v>725</v>
      </c>
      <c r="B726" s="14">
        <v>42.683033209053463</v>
      </c>
      <c r="C726" s="14">
        <v>34.454853168172598</v>
      </c>
      <c r="D726" s="5">
        <v>42.522101631261407</v>
      </c>
    </row>
    <row r="727" spans="1:4" x14ac:dyDescent="0.3">
      <c r="A727">
        <v>726</v>
      </c>
      <c r="B727" s="14">
        <v>42.817508499457126</v>
      </c>
      <c r="C727" s="14">
        <v>35.336356062826972</v>
      </c>
      <c r="D727" s="5">
        <v>42.113294358916804</v>
      </c>
    </row>
    <row r="728" spans="1:4" x14ac:dyDescent="0.3">
      <c r="A728">
        <v>727</v>
      </c>
      <c r="B728" s="14">
        <v>43.222073325061643</v>
      </c>
      <c r="C728" s="14">
        <v>33.315331100097659</v>
      </c>
      <c r="D728" s="5">
        <v>45.644919850086438</v>
      </c>
    </row>
    <row r="729" spans="1:4" x14ac:dyDescent="0.3">
      <c r="A729">
        <v>728</v>
      </c>
      <c r="B729" s="14">
        <v>44.887168727661845</v>
      </c>
      <c r="C729" s="14">
        <v>35.086101803470108</v>
      </c>
      <c r="D729" s="5">
        <v>44.742438333768142</v>
      </c>
    </row>
    <row r="730" spans="1:4" x14ac:dyDescent="0.3">
      <c r="A730">
        <v>729</v>
      </c>
      <c r="B730" s="14">
        <v>44.254362624922713</v>
      </c>
      <c r="C730" s="14">
        <v>35.076546446295659</v>
      </c>
      <c r="D730" s="5">
        <v>45.200182085373257</v>
      </c>
    </row>
    <row r="731" spans="1:4" x14ac:dyDescent="0.3">
      <c r="A731">
        <v>730</v>
      </c>
      <c r="B731" s="14">
        <v>41.753971159615794</v>
      </c>
      <c r="C731" s="14">
        <v>36.201304070740818</v>
      </c>
      <c r="D731" s="5">
        <v>45.585995155823397</v>
      </c>
    </row>
    <row r="732" spans="1:4" x14ac:dyDescent="0.3">
      <c r="A732">
        <v>731</v>
      </c>
      <c r="B732" s="14">
        <v>42.074750136270659</v>
      </c>
      <c r="C732" s="14">
        <v>36.819346241754083</v>
      </c>
      <c r="D732" s="5">
        <v>43.709292348741307</v>
      </c>
    </row>
    <row r="733" spans="1:4" x14ac:dyDescent="0.3">
      <c r="A733">
        <v>732</v>
      </c>
      <c r="B733" s="14">
        <v>41.097506442293358</v>
      </c>
      <c r="C733" s="14">
        <v>35.956668438231446</v>
      </c>
      <c r="D733" s="5">
        <v>42.272084390331592</v>
      </c>
    </row>
    <row r="734" spans="1:4" x14ac:dyDescent="0.3">
      <c r="A734">
        <v>733</v>
      </c>
      <c r="B734" s="14">
        <v>42.154448844701967</v>
      </c>
      <c r="C734" s="14">
        <v>34.398805610372868</v>
      </c>
      <c r="D734" s="5">
        <v>41.377925137544615</v>
      </c>
    </row>
    <row r="735" spans="1:4" x14ac:dyDescent="0.3">
      <c r="A735">
        <v>734</v>
      </c>
      <c r="B735" s="14">
        <v>43.635872760008276</v>
      </c>
      <c r="C735" s="14">
        <v>32.832949881772294</v>
      </c>
      <c r="D735" s="5">
        <v>45.266113115073317</v>
      </c>
    </row>
    <row r="736" spans="1:4" x14ac:dyDescent="0.3">
      <c r="A736">
        <v>735</v>
      </c>
      <c r="B736" s="14">
        <v>41.234845499863944</v>
      </c>
      <c r="C736" s="14">
        <v>35.962274173504674</v>
      </c>
      <c r="D736" s="5">
        <v>42.275803849546328</v>
      </c>
    </row>
    <row r="737" spans="1:4" x14ac:dyDescent="0.3">
      <c r="A737">
        <v>736</v>
      </c>
      <c r="B737" s="14">
        <v>44.522773766011156</v>
      </c>
      <c r="C737" s="14">
        <v>34.051016029087883</v>
      </c>
      <c r="D737" s="5">
        <v>43.409991187839438</v>
      </c>
    </row>
    <row r="738" spans="1:4" x14ac:dyDescent="0.3">
      <c r="A738">
        <v>737</v>
      </c>
      <c r="B738" s="14">
        <v>43.028507273219532</v>
      </c>
      <c r="C738" s="14">
        <v>33.792066785245325</v>
      </c>
      <c r="D738" s="5">
        <v>42.000807257043853</v>
      </c>
    </row>
    <row r="739" spans="1:4" x14ac:dyDescent="0.3">
      <c r="A739">
        <v>738</v>
      </c>
      <c r="B739" s="14">
        <v>42.616963443262861</v>
      </c>
      <c r="C739" s="14">
        <v>34.208756333711285</v>
      </c>
      <c r="D739" s="5">
        <v>42.908778371418606</v>
      </c>
    </row>
    <row r="740" spans="1:4" x14ac:dyDescent="0.3">
      <c r="A740">
        <v>739</v>
      </c>
      <c r="B740" s="14">
        <v>41.687785454151935</v>
      </c>
      <c r="C740" s="14">
        <v>36.531950206365387</v>
      </c>
      <c r="D740" s="5">
        <v>43.226740529949716</v>
      </c>
    </row>
    <row r="741" spans="1:4" x14ac:dyDescent="0.3">
      <c r="A741">
        <v>740</v>
      </c>
      <c r="B741" s="14">
        <v>43.175473536810408</v>
      </c>
      <c r="C741" s="14">
        <v>35.870481981542646</v>
      </c>
      <c r="D741" s="5">
        <v>42.832478526309302</v>
      </c>
    </row>
    <row r="742" spans="1:4" x14ac:dyDescent="0.3">
      <c r="A742">
        <v>741</v>
      </c>
      <c r="B742" s="14">
        <v>45.603995378784674</v>
      </c>
      <c r="C742" s="14">
        <v>33.982395162755537</v>
      </c>
      <c r="D742" s="5">
        <v>44.692178121319422</v>
      </c>
    </row>
    <row r="743" spans="1:4" x14ac:dyDescent="0.3">
      <c r="A743">
        <v>742</v>
      </c>
      <c r="B743" s="14">
        <v>43.768246172147187</v>
      </c>
      <c r="C743" s="14">
        <v>35.691595157397558</v>
      </c>
      <c r="D743" s="5">
        <v>42.838127669051673</v>
      </c>
    </row>
    <row r="744" spans="1:4" x14ac:dyDescent="0.3">
      <c r="A744">
        <v>743</v>
      </c>
      <c r="B744" s="14">
        <v>44.643940281344854</v>
      </c>
      <c r="C744" s="14">
        <v>35.866304037181507</v>
      </c>
      <c r="D744" s="5">
        <v>42.565763064685584</v>
      </c>
    </row>
    <row r="745" spans="1:4" x14ac:dyDescent="0.3">
      <c r="A745">
        <v>744</v>
      </c>
      <c r="B745" s="14">
        <v>41.110513745452984</v>
      </c>
      <c r="C745" s="14">
        <v>34.168922663037861</v>
      </c>
      <c r="D745" s="5">
        <v>43.826405874651797</v>
      </c>
    </row>
    <row r="746" spans="1:4" x14ac:dyDescent="0.3">
      <c r="A746">
        <v>745</v>
      </c>
      <c r="B746" s="14">
        <v>41.617262827710654</v>
      </c>
      <c r="C746" s="14">
        <v>34.10967605947058</v>
      </c>
      <c r="D746" s="5">
        <v>40.907637686222792</v>
      </c>
    </row>
    <row r="747" spans="1:4" x14ac:dyDescent="0.3">
      <c r="A747">
        <v>746</v>
      </c>
      <c r="B747" s="14">
        <v>41.716356821839831</v>
      </c>
      <c r="C747" s="14">
        <v>37.32007540508166</v>
      </c>
      <c r="D747" s="5">
        <v>44.560942919843136</v>
      </c>
    </row>
    <row r="748" spans="1:4" x14ac:dyDescent="0.3">
      <c r="A748">
        <v>747</v>
      </c>
      <c r="B748" s="14">
        <v>45.47596804310065</v>
      </c>
      <c r="C748" s="14">
        <v>33.138834927467819</v>
      </c>
      <c r="D748" s="5">
        <v>43.802315652709929</v>
      </c>
    </row>
    <row r="749" spans="1:4" x14ac:dyDescent="0.3">
      <c r="A749">
        <v>748</v>
      </c>
      <c r="B749" s="14">
        <v>42.268351506579044</v>
      </c>
      <c r="C749" s="14">
        <v>34.657079522899096</v>
      </c>
      <c r="D749" s="5">
        <v>42.586276491496285</v>
      </c>
    </row>
    <row r="750" spans="1:4" x14ac:dyDescent="0.3">
      <c r="A750">
        <v>749</v>
      </c>
      <c r="B750" s="14">
        <v>41.70899732449174</v>
      </c>
      <c r="C750" s="14">
        <v>33.506829519740734</v>
      </c>
      <c r="D750" s="5">
        <v>45.08044075960575</v>
      </c>
    </row>
    <row r="751" spans="1:4" x14ac:dyDescent="0.3">
      <c r="A751">
        <v>750</v>
      </c>
      <c r="B751" s="14">
        <v>43.660390105383414</v>
      </c>
      <c r="C751" s="14">
        <v>32.865346523764202</v>
      </c>
      <c r="D751" s="5">
        <v>41.602969949910459</v>
      </c>
    </row>
    <row r="752" spans="1:4" x14ac:dyDescent="0.3">
      <c r="A752">
        <v>751</v>
      </c>
      <c r="B752" s="14">
        <v>45.270209335565056</v>
      </c>
      <c r="C752" s="14">
        <v>33.327186034184251</v>
      </c>
      <c r="D752" s="5">
        <v>42.465357934296236</v>
      </c>
    </row>
    <row r="753" spans="1:4" x14ac:dyDescent="0.3">
      <c r="A753">
        <v>752</v>
      </c>
      <c r="B753" s="14">
        <v>43.932998149462797</v>
      </c>
      <c r="C753" s="14">
        <v>35.305352566462375</v>
      </c>
      <c r="D753" s="5">
        <v>42.455468462927975</v>
      </c>
    </row>
    <row r="754" spans="1:4" x14ac:dyDescent="0.3">
      <c r="A754">
        <v>753</v>
      </c>
      <c r="B754" s="14">
        <v>43.607616406562414</v>
      </c>
      <c r="C754" s="14">
        <v>34.204008129197462</v>
      </c>
      <c r="D754" s="5">
        <v>42.544755584837219</v>
      </c>
    </row>
    <row r="755" spans="1:4" x14ac:dyDescent="0.3">
      <c r="A755">
        <v>754</v>
      </c>
      <c r="B755" s="14">
        <v>43.179693755164877</v>
      </c>
      <c r="C755" s="14">
        <v>33.963211884407457</v>
      </c>
      <c r="D755" s="5">
        <v>42.966422594564555</v>
      </c>
    </row>
    <row r="756" spans="1:4" x14ac:dyDescent="0.3">
      <c r="A756">
        <v>755</v>
      </c>
      <c r="B756" s="14">
        <v>42.232727082790063</v>
      </c>
      <c r="C756" s="14">
        <v>37.070295853845217</v>
      </c>
      <c r="D756" s="5">
        <v>42.096360805688469</v>
      </c>
    </row>
    <row r="757" spans="1:4" x14ac:dyDescent="0.3">
      <c r="A757">
        <v>756</v>
      </c>
      <c r="B757" s="14">
        <v>41.867065172009347</v>
      </c>
      <c r="C757" s="14">
        <v>33.335369255713999</v>
      </c>
      <c r="D757" s="5">
        <v>44.972703435075267</v>
      </c>
    </row>
    <row r="758" spans="1:4" x14ac:dyDescent="0.3">
      <c r="A758">
        <v>757</v>
      </c>
      <c r="B758" s="14">
        <v>43.220037820703737</v>
      </c>
      <c r="C758" s="14">
        <v>35.776544518060305</v>
      </c>
      <c r="D758" s="5">
        <v>42.704463962458981</v>
      </c>
    </row>
    <row r="759" spans="1:4" x14ac:dyDescent="0.3">
      <c r="A759">
        <v>758</v>
      </c>
      <c r="B759" s="14">
        <v>46.782281670543469</v>
      </c>
      <c r="C759" s="14">
        <v>32.738818851512406</v>
      </c>
      <c r="D759" s="5">
        <v>41.701515436175988</v>
      </c>
    </row>
    <row r="760" spans="1:4" x14ac:dyDescent="0.3">
      <c r="A760">
        <v>759</v>
      </c>
      <c r="B760" s="14">
        <v>45.278004535991215</v>
      </c>
      <c r="C760" s="14">
        <v>35.221429085184788</v>
      </c>
      <c r="D760" s="5">
        <v>44.761437956180998</v>
      </c>
    </row>
    <row r="761" spans="1:4" x14ac:dyDescent="0.3">
      <c r="A761">
        <v>760</v>
      </c>
      <c r="B761" s="14">
        <v>44.207497709716087</v>
      </c>
      <c r="C761" s="14">
        <v>35.403455096634154</v>
      </c>
      <c r="D761" s="5">
        <v>44.583810241985404</v>
      </c>
    </row>
    <row r="762" spans="1:4" x14ac:dyDescent="0.3">
      <c r="A762">
        <v>761</v>
      </c>
      <c r="B762" s="14">
        <v>43.66055504991327</v>
      </c>
      <c r="C762" s="14">
        <v>31.952344522886111</v>
      </c>
      <c r="D762" s="5">
        <v>41.951110566376954</v>
      </c>
    </row>
    <row r="763" spans="1:4" x14ac:dyDescent="0.3">
      <c r="A763">
        <v>762</v>
      </c>
      <c r="B763" s="14">
        <v>42.629210822448883</v>
      </c>
      <c r="C763" s="14">
        <v>32.151759510548743</v>
      </c>
      <c r="D763" s="5">
        <v>42.069525517133634</v>
      </c>
    </row>
    <row r="764" spans="1:4" x14ac:dyDescent="0.3">
      <c r="A764">
        <v>763</v>
      </c>
      <c r="B764" s="14">
        <v>43.826563909183925</v>
      </c>
      <c r="C764" s="14">
        <v>34.050489578015991</v>
      </c>
      <c r="D764" s="5">
        <v>42.68333192167389</v>
      </c>
    </row>
    <row r="765" spans="1:4" x14ac:dyDescent="0.3">
      <c r="A765">
        <v>764</v>
      </c>
      <c r="B765" s="14">
        <v>42.868111714654795</v>
      </c>
      <c r="C765" s="14">
        <v>35.831002525223951</v>
      </c>
      <c r="D765" s="5">
        <v>45.128313054843971</v>
      </c>
    </row>
    <row r="766" spans="1:4" x14ac:dyDescent="0.3">
      <c r="A766">
        <v>765</v>
      </c>
      <c r="B766" s="14">
        <v>41.451793514558226</v>
      </c>
      <c r="C766" s="14">
        <v>35.073098270033924</v>
      </c>
      <c r="D766" s="5">
        <v>42.140111744844674</v>
      </c>
    </row>
    <row r="767" spans="1:4" x14ac:dyDescent="0.3">
      <c r="A767">
        <v>766</v>
      </c>
      <c r="B767" s="14">
        <v>41.734458052733565</v>
      </c>
      <c r="C767" s="14">
        <v>34.038390944213965</v>
      </c>
      <c r="D767" s="5">
        <v>43.544300099447568</v>
      </c>
    </row>
    <row r="768" spans="1:4" x14ac:dyDescent="0.3">
      <c r="A768">
        <v>767</v>
      </c>
      <c r="B768" s="14">
        <v>42.157517979086151</v>
      </c>
      <c r="C768" s="14">
        <v>34.659713136319041</v>
      </c>
      <c r="D768" s="5">
        <v>41.428092404826494</v>
      </c>
    </row>
    <row r="769" spans="1:4" x14ac:dyDescent="0.3">
      <c r="A769">
        <v>768</v>
      </c>
      <c r="B769" s="14">
        <v>44.075672036036821</v>
      </c>
      <c r="C769" s="14">
        <v>34.385802474757561</v>
      </c>
      <c r="D769" s="5">
        <v>45.094274598132777</v>
      </c>
    </row>
    <row r="770" spans="1:4" x14ac:dyDescent="0.3">
      <c r="A770">
        <v>769</v>
      </c>
      <c r="B770" s="14">
        <v>42.705720536993482</v>
      </c>
      <c r="C770" s="14">
        <v>33.137169587500011</v>
      </c>
      <c r="D770" s="5">
        <v>44.979872730228152</v>
      </c>
    </row>
    <row r="771" spans="1:4" x14ac:dyDescent="0.3">
      <c r="A771">
        <v>770</v>
      </c>
      <c r="B771" s="14">
        <v>45.003032975483798</v>
      </c>
      <c r="C771" s="14">
        <v>31.943147116981645</v>
      </c>
      <c r="D771" s="5">
        <v>43.276417326064511</v>
      </c>
    </row>
    <row r="772" spans="1:4" x14ac:dyDescent="0.3">
      <c r="A772">
        <v>771</v>
      </c>
      <c r="B772" s="14">
        <v>42.61609043390736</v>
      </c>
      <c r="C772" s="14">
        <v>34.246813811236017</v>
      </c>
      <c r="D772" s="5">
        <v>42.279022373065047</v>
      </c>
    </row>
    <row r="773" spans="1:4" x14ac:dyDescent="0.3">
      <c r="A773">
        <v>772</v>
      </c>
      <c r="B773" s="14">
        <v>43.123264479097969</v>
      </c>
      <c r="C773" s="14">
        <v>35.540636646280198</v>
      </c>
      <c r="D773" s="5">
        <v>44.096081883338336</v>
      </c>
    </row>
    <row r="774" spans="1:4" x14ac:dyDescent="0.3">
      <c r="A774">
        <v>773</v>
      </c>
      <c r="B774" s="14">
        <v>42.854774668735153</v>
      </c>
      <c r="C774" s="14">
        <v>34.284840685980384</v>
      </c>
      <c r="D774" s="5">
        <v>43.498403317967103</v>
      </c>
    </row>
    <row r="775" spans="1:4" x14ac:dyDescent="0.3">
      <c r="A775">
        <v>774</v>
      </c>
      <c r="B775" s="14">
        <v>42.110764360108242</v>
      </c>
      <c r="C775" s="14">
        <v>34.193527030306043</v>
      </c>
      <c r="D775" s="5">
        <v>43.715804788796895</v>
      </c>
    </row>
    <row r="776" spans="1:4" x14ac:dyDescent="0.3">
      <c r="A776">
        <v>775</v>
      </c>
      <c r="B776" s="14">
        <v>42.341270639529284</v>
      </c>
      <c r="C776" s="14">
        <v>35.642210168116343</v>
      </c>
      <c r="D776" s="5">
        <v>42.63172477061439</v>
      </c>
    </row>
    <row r="777" spans="1:4" x14ac:dyDescent="0.3">
      <c r="A777">
        <v>776</v>
      </c>
      <c r="B777" s="14">
        <v>42.600944900356254</v>
      </c>
      <c r="C777" s="14">
        <v>33.383320901801177</v>
      </c>
      <c r="D777" s="5">
        <v>42.372625644646504</v>
      </c>
    </row>
    <row r="778" spans="1:4" x14ac:dyDescent="0.3">
      <c r="A778">
        <v>777</v>
      </c>
      <c r="B778" s="14">
        <v>42.716559930763296</v>
      </c>
      <c r="C778" s="14">
        <v>35.57957034305052</v>
      </c>
      <c r="D778" s="5">
        <v>42.957496384932114</v>
      </c>
    </row>
    <row r="779" spans="1:4" x14ac:dyDescent="0.3">
      <c r="A779">
        <v>778</v>
      </c>
      <c r="B779" s="14">
        <v>40.287075633394551</v>
      </c>
      <c r="C779" s="14">
        <v>33.572888239192473</v>
      </c>
      <c r="D779" s="5">
        <v>44.15902970310173</v>
      </c>
    </row>
    <row r="780" spans="1:4" x14ac:dyDescent="0.3">
      <c r="A780">
        <v>779</v>
      </c>
      <c r="B780" s="14">
        <v>43.608969998350361</v>
      </c>
      <c r="C780" s="14">
        <v>36.486486802880385</v>
      </c>
      <c r="D780" s="5">
        <v>42.075077962575882</v>
      </c>
    </row>
    <row r="781" spans="1:4" x14ac:dyDescent="0.3">
      <c r="A781">
        <v>780</v>
      </c>
      <c r="B781" s="14">
        <v>42.793596113988563</v>
      </c>
      <c r="C781" s="14">
        <v>34.035607287145702</v>
      </c>
      <c r="D781" s="5">
        <v>42.629506448637173</v>
      </c>
    </row>
    <row r="782" spans="1:4" x14ac:dyDescent="0.3">
      <c r="A782">
        <v>781</v>
      </c>
      <c r="B782" s="14">
        <v>41.881644410692012</v>
      </c>
      <c r="C782" s="14">
        <v>33.339143352739114</v>
      </c>
      <c r="D782" s="5">
        <v>45.133968508846159</v>
      </c>
    </row>
    <row r="783" spans="1:4" x14ac:dyDescent="0.3">
      <c r="A783">
        <v>782</v>
      </c>
      <c r="B783" s="14">
        <v>40.554799694680824</v>
      </c>
      <c r="C783" s="14">
        <v>34.688552483526998</v>
      </c>
      <c r="D783" s="5">
        <v>46.035298068325545</v>
      </c>
    </row>
    <row r="784" spans="1:4" x14ac:dyDescent="0.3">
      <c r="A784">
        <v>783</v>
      </c>
      <c r="B784" s="14">
        <v>43.003199447856069</v>
      </c>
      <c r="C784" s="14">
        <v>36.327908238435768</v>
      </c>
      <c r="D784" s="5">
        <v>44.924516356089775</v>
      </c>
    </row>
    <row r="785" spans="1:4" x14ac:dyDescent="0.3">
      <c r="A785">
        <v>784</v>
      </c>
      <c r="B785" s="14">
        <v>43.928183245308915</v>
      </c>
      <c r="C785" s="14">
        <v>33.353737662272174</v>
      </c>
      <c r="D785" s="5">
        <v>43.694752855636537</v>
      </c>
    </row>
    <row r="786" spans="1:4" x14ac:dyDescent="0.3">
      <c r="A786">
        <v>785</v>
      </c>
      <c r="B786" s="14">
        <v>42.672031240195309</v>
      </c>
      <c r="C786" s="14">
        <v>32.672631144777526</v>
      </c>
      <c r="D786" s="5">
        <v>44.947584953729546</v>
      </c>
    </row>
    <row r="787" spans="1:4" x14ac:dyDescent="0.3">
      <c r="A787">
        <v>786</v>
      </c>
      <c r="B787" s="14">
        <v>43.928758325662344</v>
      </c>
      <c r="C787" s="14">
        <v>33.55359544672018</v>
      </c>
      <c r="D787" s="5">
        <v>43.570254602111042</v>
      </c>
    </row>
    <row r="788" spans="1:4" x14ac:dyDescent="0.3">
      <c r="A788">
        <v>787</v>
      </c>
      <c r="B788" s="14">
        <v>40.81080790656749</v>
      </c>
      <c r="C788" s="14">
        <v>35.501782692152169</v>
      </c>
      <c r="D788" s="5">
        <v>42.132072566874513</v>
      </c>
    </row>
    <row r="789" spans="1:4" x14ac:dyDescent="0.3">
      <c r="A789">
        <v>788</v>
      </c>
      <c r="B789" s="14">
        <v>40.278381833387677</v>
      </c>
      <c r="C789" s="14">
        <v>35.078766875454114</v>
      </c>
      <c r="D789" s="5">
        <v>46.008566047446259</v>
      </c>
    </row>
    <row r="790" spans="1:4" x14ac:dyDescent="0.3">
      <c r="A790">
        <v>789</v>
      </c>
      <c r="B790" s="14">
        <v>40.660122259947443</v>
      </c>
      <c r="C790" s="14">
        <v>34.758824766515886</v>
      </c>
      <c r="D790" s="5">
        <v>42.723390784516702</v>
      </c>
    </row>
    <row r="791" spans="1:4" x14ac:dyDescent="0.3">
      <c r="A791">
        <v>790</v>
      </c>
      <c r="B791" s="14">
        <v>41.407501955606548</v>
      </c>
      <c r="C791" s="14">
        <v>32.384093246251517</v>
      </c>
      <c r="D791" s="5">
        <v>39.889306425151595</v>
      </c>
    </row>
    <row r="792" spans="1:4" x14ac:dyDescent="0.3">
      <c r="A792">
        <v>791</v>
      </c>
      <c r="B792" s="14">
        <v>43.701219821620803</v>
      </c>
      <c r="C792" s="14">
        <v>34.145289127036683</v>
      </c>
      <c r="D792" s="5">
        <v>44.762297127955577</v>
      </c>
    </row>
    <row r="793" spans="1:4" x14ac:dyDescent="0.3">
      <c r="A793">
        <v>792</v>
      </c>
      <c r="B793" s="14">
        <v>42.685403343249462</v>
      </c>
      <c r="C793" s="14">
        <v>34.880603268616035</v>
      </c>
      <c r="D793" s="5">
        <v>43.693135391051975</v>
      </c>
    </row>
    <row r="794" spans="1:4" x14ac:dyDescent="0.3">
      <c r="A794">
        <v>793</v>
      </c>
      <c r="B794" s="14">
        <v>42.697364070401818</v>
      </c>
      <c r="C794" s="14">
        <v>34.725651753378799</v>
      </c>
      <c r="D794" s="5">
        <v>42.198449464326785</v>
      </c>
    </row>
    <row r="795" spans="1:4" x14ac:dyDescent="0.3">
      <c r="A795">
        <v>794</v>
      </c>
      <c r="B795" s="14">
        <v>44.019271386975873</v>
      </c>
      <c r="C795" s="14">
        <v>33.346758915114819</v>
      </c>
      <c r="D795" s="5">
        <v>42.760794986977352</v>
      </c>
    </row>
    <row r="796" spans="1:4" x14ac:dyDescent="0.3">
      <c r="A796">
        <v>795</v>
      </c>
      <c r="B796" s="14">
        <v>42.677538534669274</v>
      </c>
      <c r="C796" s="14">
        <v>34.469096389210925</v>
      </c>
      <c r="D796" s="5">
        <v>41.910809246596941</v>
      </c>
    </row>
    <row r="797" spans="1:4" x14ac:dyDescent="0.3">
      <c r="A797">
        <v>796</v>
      </c>
      <c r="B797" s="14">
        <v>42.981585382588598</v>
      </c>
      <c r="C797" s="14">
        <v>32.568461574760427</v>
      </c>
      <c r="D797" s="5">
        <v>43.137082503316336</v>
      </c>
    </row>
    <row r="798" spans="1:4" x14ac:dyDescent="0.3">
      <c r="A798">
        <v>797</v>
      </c>
      <c r="B798" s="14">
        <v>40.679229098751385</v>
      </c>
      <c r="C798" s="14">
        <v>34.339227730147918</v>
      </c>
      <c r="D798" s="5">
        <v>44.27206159707373</v>
      </c>
    </row>
    <row r="799" spans="1:4" x14ac:dyDescent="0.3">
      <c r="A799">
        <v>798</v>
      </c>
      <c r="B799" s="14">
        <v>42.861041466672887</v>
      </c>
      <c r="C799" s="14">
        <v>35.233778817747243</v>
      </c>
      <c r="D799" s="5">
        <v>42.369194738718818</v>
      </c>
    </row>
    <row r="800" spans="1:4" x14ac:dyDescent="0.3">
      <c r="A800">
        <v>799</v>
      </c>
      <c r="B800" s="14">
        <v>43.751047974333972</v>
      </c>
      <c r="C800" s="14">
        <v>33.53295365891347</v>
      </c>
      <c r="D800" s="5">
        <v>43.424728695761125</v>
      </c>
    </row>
    <row r="801" spans="1:4" x14ac:dyDescent="0.3">
      <c r="A801">
        <v>800</v>
      </c>
      <c r="B801" s="14">
        <v>45.991452588555546</v>
      </c>
      <c r="C801" s="14">
        <v>33.884488097134614</v>
      </c>
      <c r="D801" s="5">
        <v>44.870967879108328</v>
      </c>
    </row>
    <row r="802" spans="1:4" x14ac:dyDescent="0.3">
      <c r="A802">
        <v>801</v>
      </c>
      <c r="B802" s="14">
        <v>42.375506224050795</v>
      </c>
      <c r="C802" s="14">
        <v>35.413030045646408</v>
      </c>
      <c r="D802" s="5">
        <v>45.98490281451123</v>
      </c>
    </row>
    <row r="803" spans="1:4" x14ac:dyDescent="0.3">
      <c r="A803">
        <v>802</v>
      </c>
      <c r="B803" s="14">
        <v>42.210852168723228</v>
      </c>
      <c r="C803" s="14">
        <v>36.106273293993667</v>
      </c>
      <c r="D803" s="5">
        <v>42.77892280192097</v>
      </c>
    </row>
    <row r="804" spans="1:4" x14ac:dyDescent="0.3">
      <c r="A804">
        <v>803</v>
      </c>
      <c r="B804" s="14">
        <v>43.777416022197741</v>
      </c>
      <c r="C804" s="14">
        <v>35.1718029490631</v>
      </c>
      <c r="D804" s="5">
        <v>45.033906096179045</v>
      </c>
    </row>
    <row r="805" spans="1:4" x14ac:dyDescent="0.3">
      <c r="A805">
        <v>804</v>
      </c>
      <c r="B805" s="14">
        <v>42.768388285406196</v>
      </c>
      <c r="C805" s="14">
        <v>36.769300763659388</v>
      </c>
      <c r="D805" s="5">
        <v>41.966939808367194</v>
      </c>
    </row>
    <row r="806" spans="1:4" x14ac:dyDescent="0.3">
      <c r="A806">
        <v>805</v>
      </c>
      <c r="B806" s="14">
        <v>44.23987404849904</v>
      </c>
      <c r="C806" s="14">
        <v>35.671172692088859</v>
      </c>
      <c r="D806" s="5">
        <v>41.964317128694937</v>
      </c>
    </row>
    <row r="807" spans="1:4" x14ac:dyDescent="0.3">
      <c r="A807">
        <v>806</v>
      </c>
      <c r="B807" s="14">
        <v>41.233427881980404</v>
      </c>
      <c r="C807" s="14">
        <v>34.044549374815929</v>
      </c>
      <c r="D807" s="5">
        <v>44.95893119177547</v>
      </c>
    </row>
    <row r="808" spans="1:4" x14ac:dyDescent="0.3">
      <c r="A808">
        <v>807</v>
      </c>
      <c r="B808" s="14">
        <v>42.814100026791628</v>
      </c>
      <c r="C808" s="14">
        <v>36.843106464082318</v>
      </c>
      <c r="D808" s="5">
        <v>40.707331415453105</v>
      </c>
    </row>
    <row r="809" spans="1:4" x14ac:dyDescent="0.3">
      <c r="A809">
        <v>808</v>
      </c>
      <c r="B809" s="14">
        <v>43.220468968019183</v>
      </c>
      <c r="C809" s="14">
        <v>33.483335778632572</v>
      </c>
      <c r="D809" s="5">
        <v>43.065180209373679</v>
      </c>
    </row>
    <row r="810" spans="1:4" x14ac:dyDescent="0.3">
      <c r="A810">
        <v>809</v>
      </c>
      <c r="B810" s="14">
        <v>43.936287508705071</v>
      </c>
      <c r="C810" s="14">
        <v>33.837617269383955</v>
      </c>
      <c r="D810" s="5">
        <v>42.693541124485229</v>
      </c>
    </row>
    <row r="811" spans="1:4" x14ac:dyDescent="0.3">
      <c r="A811">
        <v>810</v>
      </c>
      <c r="B811" s="14">
        <v>44.102778466360839</v>
      </c>
      <c r="C811" s="14">
        <v>32.261794781762895</v>
      </c>
      <c r="D811" s="5">
        <v>41.325862550855049</v>
      </c>
    </row>
    <row r="812" spans="1:4" x14ac:dyDescent="0.3">
      <c r="A812">
        <v>811</v>
      </c>
      <c r="B812" s="14">
        <v>46.259231993612126</v>
      </c>
      <c r="C812" s="14">
        <v>32.756896941680267</v>
      </c>
      <c r="D812" s="5">
        <v>42.973340777504227</v>
      </c>
    </row>
    <row r="813" spans="1:4" x14ac:dyDescent="0.3">
      <c r="A813">
        <v>812</v>
      </c>
      <c r="B813" s="14">
        <v>42.590853350513406</v>
      </c>
      <c r="C813" s="14">
        <v>32.934694850867686</v>
      </c>
      <c r="D813" s="5">
        <v>42.295479792630985</v>
      </c>
    </row>
    <row r="814" spans="1:4" x14ac:dyDescent="0.3">
      <c r="A814">
        <v>813</v>
      </c>
      <c r="B814" s="14">
        <v>42.39576593898397</v>
      </c>
      <c r="C814" s="14">
        <v>34.594148062191181</v>
      </c>
      <c r="D814" s="5">
        <v>43.298137309644133</v>
      </c>
    </row>
    <row r="815" spans="1:4" x14ac:dyDescent="0.3">
      <c r="A815">
        <v>814</v>
      </c>
      <c r="B815" s="14">
        <v>43.198481425143001</v>
      </c>
      <c r="C815" s="14">
        <v>34.076794855381486</v>
      </c>
      <c r="D815" s="5">
        <v>42.745177864787927</v>
      </c>
    </row>
    <row r="816" spans="1:4" x14ac:dyDescent="0.3">
      <c r="A816">
        <v>815</v>
      </c>
      <c r="B816" s="14">
        <v>43.494822202578916</v>
      </c>
      <c r="C816" s="14">
        <v>33.760032951408824</v>
      </c>
      <c r="D816" s="5">
        <v>44.109760649733005</v>
      </c>
    </row>
    <row r="817" spans="1:4" x14ac:dyDescent="0.3">
      <c r="A817">
        <v>816</v>
      </c>
      <c r="B817" s="14">
        <v>42.573269571802612</v>
      </c>
      <c r="C817" s="14">
        <v>33.792066062183999</v>
      </c>
      <c r="D817" s="5">
        <v>41.597991480731451</v>
      </c>
    </row>
    <row r="818" spans="1:4" x14ac:dyDescent="0.3">
      <c r="A818">
        <v>817</v>
      </c>
      <c r="B818" s="14">
        <v>44.063137593807426</v>
      </c>
      <c r="C818" s="14">
        <v>34.070445823922768</v>
      </c>
      <c r="D818" s="5">
        <v>45.341348152937883</v>
      </c>
    </row>
    <row r="819" spans="1:4" x14ac:dyDescent="0.3">
      <c r="A819">
        <v>818</v>
      </c>
      <c r="B819" s="14">
        <v>43.253503525024044</v>
      </c>
      <c r="C819" s="14">
        <v>32.813827294699557</v>
      </c>
      <c r="D819" s="5">
        <v>43.579879037384401</v>
      </c>
    </row>
    <row r="820" spans="1:4" x14ac:dyDescent="0.3">
      <c r="A820">
        <v>819</v>
      </c>
      <c r="B820" s="14">
        <v>43.587716168493081</v>
      </c>
      <c r="C820" s="14">
        <v>35.192129358494007</v>
      </c>
      <c r="D820" s="5">
        <v>43.353633513018849</v>
      </c>
    </row>
    <row r="821" spans="1:4" x14ac:dyDescent="0.3">
      <c r="A821">
        <v>820</v>
      </c>
      <c r="B821" s="14">
        <v>44.272725954025432</v>
      </c>
      <c r="C821" s="14">
        <v>31.744507078623219</v>
      </c>
      <c r="D821" s="5">
        <v>45.088352149544818</v>
      </c>
    </row>
    <row r="822" spans="1:4" x14ac:dyDescent="0.3">
      <c r="A822">
        <v>821</v>
      </c>
      <c r="B822" s="14">
        <v>40.503337220429913</v>
      </c>
      <c r="C822" s="14">
        <v>34.148228891899578</v>
      </c>
      <c r="D822" s="5">
        <v>42.187626287151943</v>
      </c>
    </row>
    <row r="823" spans="1:4" x14ac:dyDescent="0.3">
      <c r="A823">
        <v>822</v>
      </c>
      <c r="B823" s="14">
        <v>42.836424423795698</v>
      </c>
      <c r="C823" s="14">
        <v>32.303613774249243</v>
      </c>
      <c r="D823" s="5">
        <v>44.518591278466488</v>
      </c>
    </row>
    <row r="824" spans="1:4" x14ac:dyDescent="0.3">
      <c r="A824">
        <v>823</v>
      </c>
      <c r="B824" s="14">
        <v>43.593129844270024</v>
      </c>
      <c r="C824" s="14">
        <v>35.195655511621794</v>
      </c>
      <c r="D824" s="5">
        <v>46.113904960396667</v>
      </c>
    </row>
    <row r="825" spans="1:4" x14ac:dyDescent="0.3">
      <c r="A825">
        <v>824</v>
      </c>
      <c r="B825" s="14">
        <v>42.590063950515876</v>
      </c>
      <c r="C825" s="14">
        <v>33.586498845727107</v>
      </c>
      <c r="D825" s="5">
        <v>42.022584855907816</v>
      </c>
    </row>
    <row r="826" spans="1:4" x14ac:dyDescent="0.3">
      <c r="A826">
        <v>825</v>
      </c>
      <c r="B826" s="14">
        <v>45.667748074677966</v>
      </c>
      <c r="C826" s="14">
        <v>34.339342358905306</v>
      </c>
      <c r="D826" s="5">
        <v>43.591195316376343</v>
      </c>
    </row>
    <row r="827" spans="1:4" x14ac:dyDescent="0.3">
      <c r="A827">
        <v>826</v>
      </c>
      <c r="B827" s="14">
        <v>43.381535292782033</v>
      </c>
      <c r="C827" s="14">
        <v>33.411250350626538</v>
      </c>
      <c r="D827" s="5">
        <v>44.144172621589732</v>
      </c>
    </row>
    <row r="828" spans="1:4" x14ac:dyDescent="0.3">
      <c r="A828">
        <v>827</v>
      </c>
      <c r="B828" s="14">
        <v>42.679473669339174</v>
      </c>
      <c r="C828" s="14">
        <v>33.297279333428726</v>
      </c>
      <c r="D828" s="5">
        <v>42.379741243214141</v>
      </c>
    </row>
    <row r="829" spans="1:4" x14ac:dyDescent="0.3">
      <c r="A829">
        <v>828</v>
      </c>
      <c r="B829" s="14">
        <v>42.205831102547052</v>
      </c>
      <c r="C829" s="14">
        <v>34.820573514887791</v>
      </c>
      <c r="D829" s="5">
        <v>45.234941072047043</v>
      </c>
    </row>
    <row r="830" spans="1:4" x14ac:dyDescent="0.3">
      <c r="A830">
        <v>829</v>
      </c>
      <c r="B830" s="14">
        <v>41.837601102660926</v>
      </c>
      <c r="C830" s="14">
        <v>33.005367425213969</v>
      </c>
      <c r="D830" s="5">
        <v>41.870715447489523</v>
      </c>
    </row>
    <row r="831" spans="1:4" x14ac:dyDescent="0.3">
      <c r="A831">
        <v>830</v>
      </c>
      <c r="B831" s="14">
        <v>44.60264933879462</v>
      </c>
      <c r="C831" s="14">
        <v>34.318752042889798</v>
      </c>
      <c r="D831" s="5">
        <v>43.689448054495791</v>
      </c>
    </row>
    <row r="832" spans="1:4" x14ac:dyDescent="0.3">
      <c r="A832">
        <v>831</v>
      </c>
      <c r="B832" s="14">
        <v>44.520353989738027</v>
      </c>
      <c r="C832" s="14">
        <v>34.675971789772042</v>
      </c>
      <c r="D832" s="5">
        <v>42.701399581683077</v>
      </c>
    </row>
    <row r="833" spans="1:4" x14ac:dyDescent="0.3">
      <c r="A833">
        <v>832</v>
      </c>
      <c r="B833" s="14">
        <v>45.012296306721268</v>
      </c>
      <c r="C833" s="14">
        <v>33.15684523241999</v>
      </c>
      <c r="D833" s="5">
        <v>44.181534639872936</v>
      </c>
    </row>
    <row r="834" spans="1:4" x14ac:dyDescent="0.3">
      <c r="A834">
        <v>833</v>
      </c>
      <c r="B834" s="14">
        <v>45.945327462684993</v>
      </c>
      <c r="C834" s="14">
        <v>35.219273293798018</v>
      </c>
      <c r="D834" s="5">
        <v>41.682037088538557</v>
      </c>
    </row>
    <row r="835" spans="1:4" x14ac:dyDescent="0.3">
      <c r="A835">
        <v>834</v>
      </c>
      <c r="B835" s="14">
        <v>43.36883562275451</v>
      </c>
      <c r="C835" s="14">
        <v>35.21161416818186</v>
      </c>
      <c r="D835" s="5">
        <v>43.783050278870164</v>
      </c>
    </row>
    <row r="836" spans="1:4" x14ac:dyDescent="0.3">
      <c r="A836">
        <v>835</v>
      </c>
      <c r="B836" s="14">
        <v>40.06916405384019</v>
      </c>
      <c r="C836" s="14">
        <v>36.170495540667162</v>
      </c>
      <c r="D836" s="5">
        <v>45.187791865243</v>
      </c>
    </row>
    <row r="837" spans="1:4" x14ac:dyDescent="0.3">
      <c r="A837">
        <v>836</v>
      </c>
      <c r="B837" s="14">
        <v>42.524257021909619</v>
      </c>
      <c r="C837" s="14">
        <v>36.376219871075087</v>
      </c>
      <c r="D837" s="5">
        <v>43.640076251229331</v>
      </c>
    </row>
    <row r="838" spans="1:4" x14ac:dyDescent="0.3">
      <c r="A838">
        <v>837</v>
      </c>
      <c r="B838" s="14">
        <v>41.903442988519743</v>
      </c>
      <c r="C838" s="14">
        <v>35.2108279493631</v>
      </c>
      <c r="D838" s="5">
        <v>44.01038944975614</v>
      </c>
    </row>
    <row r="839" spans="1:4" x14ac:dyDescent="0.3">
      <c r="A839">
        <v>838</v>
      </c>
      <c r="B839" s="14">
        <v>43.811955026618385</v>
      </c>
      <c r="C839" s="14">
        <v>34.868598484829946</v>
      </c>
      <c r="D839" s="5">
        <v>43.227038886643719</v>
      </c>
    </row>
    <row r="840" spans="1:4" x14ac:dyDescent="0.3">
      <c r="A840">
        <v>839</v>
      </c>
      <c r="B840" s="14">
        <v>42.098504384635369</v>
      </c>
      <c r="C840" s="14">
        <v>33.810408060546095</v>
      </c>
      <c r="D840" s="5">
        <v>45.336225521745902</v>
      </c>
    </row>
    <row r="841" spans="1:4" x14ac:dyDescent="0.3">
      <c r="A841">
        <v>840</v>
      </c>
      <c r="B841" s="14">
        <v>41.768125308576671</v>
      </c>
      <c r="C841" s="14">
        <v>33.406273957972907</v>
      </c>
      <c r="D841" s="5">
        <v>47.745359653122541</v>
      </c>
    </row>
    <row r="842" spans="1:4" x14ac:dyDescent="0.3">
      <c r="A842">
        <v>841</v>
      </c>
      <c r="B842" s="14">
        <v>43.293595813000429</v>
      </c>
      <c r="C842" s="14">
        <v>31.833351884194631</v>
      </c>
      <c r="D842" s="5">
        <v>44.543640828023833</v>
      </c>
    </row>
    <row r="843" spans="1:4" x14ac:dyDescent="0.3">
      <c r="A843">
        <v>842</v>
      </c>
      <c r="B843" s="14">
        <v>43.50814874291774</v>
      </c>
      <c r="C843" s="14">
        <v>33.480886996142836</v>
      </c>
      <c r="D843" s="5">
        <v>43.478150501271649</v>
      </c>
    </row>
    <row r="844" spans="1:4" x14ac:dyDescent="0.3">
      <c r="A844">
        <v>843</v>
      </c>
      <c r="B844" s="14">
        <v>45.849278626129376</v>
      </c>
      <c r="C844" s="14">
        <v>37.609043091658876</v>
      </c>
      <c r="D844" s="5">
        <v>43.510403717838898</v>
      </c>
    </row>
    <row r="845" spans="1:4" x14ac:dyDescent="0.3">
      <c r="A845">
        <v>844</v>
      </c>
      <c r="B845" s="14">
        <v>45.933070305107883</v>
      </c>
      <c r="C845" s="14">
        <v>36.678334157932909</v>
      </c>
      <c r="D845" s="5">
        <v>41.828601227807283</v>
      </c>
    </row>
    <row r="846" spans="1:4" x14ac:dyDescent="0.3">
      <c r="A846">
        <v>845</v>
      </c>
      <c r="B846" s="14">
        <v>44.625908963847152</v>
      </c>
      <c r="C846" s="14">
        <v>35.141388403291842</v>
      </c>
      <c r="D846" s="5">
        <v>42.601456418867549</v>
      </c>
    </row>
    <row r="847" spans="1:4" x14ac:dyDescent="0.3">
      <c r="A847">
        <v>846</v>
      </c>
      <c r="B847" s="14">
        <v>44.986250347318276</v>
      </c>
      <c r="C847" s="14">
        <v>32.168382165744497</v>
      </c>
      <c r="D847" s="5">
        <v>44.56081985309477</v>
      </c>
    </row>
    <row r="848" spans="1:4" x14ac:dyDescent="0.3">
      <c r="A848">
        <v>847</v>
      </c>
      <c r="B848" s="14">
        <v>43.115404608950932</v>
      </c>
      <c r="C848" s="14">
        <v>35.008015597568921</v>
      </c>
      <c r="D848" s="5">
        <v>44.127277650749569</v>
      </c>
    </row>
    <row r="849" spans="1:4" x14ac:dyDescent="0.3">
      <c r="A849">
        <v>848</v>
      </c>
      <c r="B849" s="14">
        <v>41.410562894542842</v>
      </c>
      <c r="C849" s="14">
        <v>31.996045393037406</v>
      </c>
      <c r="D849" s="5">
        <v>41.443549388491917</v>
      </c>
    </row>
    <row r="850" spans="1:4" x14ac:dyDescent="0.3">
      <c r="A850">
        <v>849</v>
      </c>
      <c r="B850" s="14">
        <v>41.454545860844306</v>
      </c>
      <c r="C850" s="14">
        <v>32.599075555793803</v>
      </c>
      <c r="D850" s="5">
        <v>44.938007821919172</v>
      </c>
    </row>
    <row r="851" spans="1:4" x14ac:dyDescent="0.3">
      <c r="A851">
        <v>850</v>
      </c>
      <c r="B851" s="14">
        <v>46.304572738486392</v>
      </c>
      <c r="C851" s="14">
        <v>35.142553514220197</v>
      </c>
      <c r="D851" s="5">
        <v>42.239782566923793</v>
      </c>
    </row>
    <row r="852" spans="1:4" x14ac:dyDescent="0.3">
      <c r="A852">
        <v>851</v>
      </c>
      <c r="B852" s="14">
        <v>44.715082376947279</v>
      </c>
      <c r="C852" s="14">
        <v>32.582888730275968</v>
      </c>
      <c r="D852" s="5">
        <v>44.446443440376967</v>
      </c>
    </row>
    <row r="853" spans="1:4" x14ac:dyDescent="0.3">
      <c r="A853">
        <v>852</v>
      </c>
      <c r="B853" s="14">
        <v>44.056094382438189</v>
      </c>
      <c r="C853" s="14">
        <v>35.179807898103959</v>
      </c>
      <c r="D853" s="5">
        <v>43.288199849055836</v>
      </c>
    </row>
    <row r="854" spans="1:4" x14ac:dyDescent="0.3">
      <c r="A854">
        <v>853</v>
      </c>
      <c r="B854" s="14">
        <v>43.842202136376471</v>
      </c>
      <c r="C854" s="14">
        <v>36.427083041538715</v>
      </c>
      <c r="D854" s="5">
        <v>45.048110177468871</v>
      </c>
    </row>
    <row r="855" spans="1:4" x14ac:dyDescent="0.3">
      <c r="A855">
        <v>854</v>
      </c>
      <c r="B855" s="14">
        <v>42.970298575529959</v>
      </c>
      <c r="C855" s="14">
        <v>34.831614574668954</v>
      </c>
      <c r="D855" s="5">
        <v>43.241920118962526</v>
      </c>
    </row>
    <row r="856" spans="1:4" x14ac:dyDescent="0.3">
      <c r="A856">
        <v>855</v>
      </c>
      <c r="B856" s="14">
        <v>41.190566781917326</v>
      </c>
      <c r="C856" s="14">
        <v>35.589848522225047</v>
      </c>
      <c r="D856" s="5">
        <v>44.268501366757732</v>
      </c>
    </row>
    <row r="857" spans="1:4" x14ac:dyDescent="0.3">
      <c r="A857">
        <v>856</v>
      </c>
      <c r="B857" s="14">
        <v>43.372528436542382</v>
      </c>
      <c r="C857" s="14">
        <v>32.900672209884682</v>
      </c>
      <c r="D857" s="5">
        <v>43.588312270540158</v>
      </c>
    </row>
    <row r="858" spans="1:4" x14ac:dyDescent="0.3">
      <c r="A858">
        <v>857</v>
      </c>
      <c r="B858" s="14">
        <v>43.797734007761825</v>
      </c>
      <c r="C858" s="14">
        <v>35.849808505885733</v>
      </c>
      <c r="D858" s="5">
        <v>44.769640054074969</v>
      </c>
    </row>
    <row r="859" spans="1:4" x14ac:dyDescent="0.3">
      <c r="A859">
        <v>858</v>
      </c>
      <c r="B859" s="14">
        <v>42.57379633282963</v>
      </c>
      <c r="C859" s="14">
        <v>33.393361951057614</v>
      </c>
      <c r="D859" s="5">
        <v>44.568322214711898</v>
      </c>
    </row>
    <row r="860" spans="1:4" x14ac:dyDescent="0.3">
      <c r="A860">
        <v>859</v>
      </c>
      <c r="B860" s="14">
        <v>47.709062029644727</v>
      </c>
      <c r="C860" s="14">
        <v>35.00267268923966</v>
      </c>
      <c r="D860" s="5">
        <v>43.456538397150482</v>
      </c>
    </row>
    <row r="861" spans="1:4" x14ac:dyDescent="0.3">
      <c r="A861">
        <v>860</v>
      </c>
      <c r="B861" s="14">
        <v>42.536616827347281</v>
      </c>
      <c r="C861" s="14">
        <v>34.578441946460515</v>
      </c>
      <c r="D861" s="5">
        <v>46.115428345195305</v>
      </c>
    </row>
    <row r="862" spans="1:4" x14ac:dyDescent="0.3">
      <c r="A862">
        <v>861</v>
      </c>
      <c r="B862" s="14">
        <v>42.709568984099654</v>
      </c>
      <c r="C862" s="14">
        <v>34.222592659041815</v>
      </c>
      <c r="D862" s="5">
        <v>43.753949555951444</v>
      </c>
    </row>
    <row r="863" spans="1:4" x14ac:dyDescent="0.3">
      <c r="A863">
        <v>862</v>
      </c>
      <c r="B863" s="14">
        <v>43.979918165316953</v>
      </c>
      <c r="C863" s="14">
        <v>33.725199159102146</v>
      </c>
      <c r="D863" s="5">
        <v>43.418001290165982</v>
      </c>
    </row>
    <row r="864" spans="1:4" x14ac:dyDescent="0.3">
      <c r="A864">
        <v>863</v>
      </c>
      <c r="B864" s="14">
        <v>40.341305040144576</v>
      </c>
      <c r="C864" s="14">
        <v>33.664786260977927</v>
      </c>
      <c r="D864" s="5">
        <v>42.462800967079758</v>
      </c>
    </row>
    <row r="865" spans="1:4" x14ac:dyDescent="0.3">
      <c r="A865">
        <v>864</v>
      </c>
      <c r="B865" s="14">
        <v>46.296927833212422</v>
      </c>
      <c r="C865" s="14">
        <v>34.358298432074996</v>
      </c>
      <c r="D865" s="5">
        <v>44.091971434151191</v>
      </c>
    </row>
    <row r="866" spans="1:4" x14ac:dyDescent="0.3">
      <c r="A866">
        <v>865</v>
      </c>
      <c r="B866" s="14">
        <v>42.647165175088539</v>
      </c>
      <c r="C866" s="14">
        <v>34.694624842668347</v>
      </c>
      <c r="D866" s="5">
        <v>43.879574283091046</v>
      </c>
    </row>
    <row r="867" spans="1:4" x14ac:dyDescent="0.3">
      <c r="A867">
        <v>866</v>
      </c>
      <c r="B867" s="14">
        <v>44.076814914993392</v>
      </c>
      <c r="C867" s="14">
        <v>33.207333898461876</v>
      </c>
      <c r="D867" s="5">
        <v>43.249547277147641</v>
      </c>
    </row>
    <row r="868" spans="1:4" x14ac:dyDescent="0.3">
      <c r="A868">
        <v>867</v>
      </c>
      <c r="B868" s="14">
        <v>43.941272492236294</v>
      </c>
      <c r="C868" s="14">
        <v>34.36303907254122</v>
      </c>
      <c r="D868" s="5">
        <v>43.960953143027055</v>
      </c>
    </row>
    <row r="869" spans="1:4" x14ac:dyDescent="0.3">
      <c r="A869">
        <v>868</v>
      </c>
      <c r="B869" s="14">
        <v>44.804470700830869</v>
      </c>
      <c r="C869" s="14">
        <v>32.36512642424438</v>
      </c>
      <c r="D869" s="5">
        <v>42.016520291182928</v>
      </c>
    </row>
    <row r="870" spans="1:4" x14ac:dyDescent="0.3">
      <c r="A870">
        <v>869</v>
      </c>
      <c r="B870" s="14">
        <v>46.798766589545238</v>
      </c>
      <c r="C870" s="14">
        <v>35.334884654536964</v>
      </c>
      <c r="D870" s="5">
        <v>42.494763007124824</v>
      </c>
    </row>
    <row r="871" spans="1:4" x14ac:dyDescent="0.3">
      <c r="A871">
        <v>870</v>
      </c>
      <c r="B871" s="14">
        <v>43.204844855869389</v>
      </c>
      <c r="C871" s="14">
        <v>36.447530403521846</v>
      </c>
      <c r="D871" s="5">
        <v>41.464876758281108</v>
      </c>
    </row>
    <row r="872" spans="1:4" x14ac:dyDescent="0.3">
      <c r="A872">
        <v>871</v>
      </c>
      <c r="B872" s="14">
        <v>43.640407016501058</v>
      </c>
      <c r="C872" s="14">
        <v>34.983486555642465</v>
      </c>
      <c r="D872" s="5">
        <v>43.485134621155851</v>
      </c>
    </row>
    <row r="873" spans="1:4" x14ac:dyDescent="0.3">
      <c r="A873">
        <v>872</v>
      </c>
      <c r="B873" s="14">
        <v>43.441215521365578</v>
      </c>
      <c r="C873" s="14">
        <v>34.64790855131664</v>
      </c>
      <c r="D873" s="5">
        <v>43.646611065929939</v>
      </c>
    </row>
    <row r="874" spans="1:4" x14ac:dyDescent="0.3">
      <c r="A874">
        <v>873</v>
      </c>
      <c r="B874" s="14">
        <v>43.55166161007147</v>
      </c>
      <c r="C874" s="14">
        <v>35.7583007664322</v>
      </c>
      <c r="D874" s="5">
        <v>43.428493037209776</v>
      </c>
    </row>
    <row r="875" spans="1:4" x14ac:dyDescent="0.3">
      <c r="A875">
        <v>874</v>
      </c>
      <c r="B875" s="14">
        <v>42.631625530660749</v>
      </c>
      <c r="C875" s="14">
        <v>31.779888479422223</v>
      </c>
      <c r="D875" s="5">
        <v>44.712990915686341</v>
      </c>
    </row>
    <row r="876" spans="1:4" x14ac:dyDescent="0.3">
      <c r="A876">
        <v>875</v>
      </c>
      <c r="B876" s="14">
        <v>43.805164681673951</v>
      </c>
      <c r="C876" s="14">
        <v>37.424563682302384</v>
      </c>
      <c r="D876" s="5">
        <v>39.353884114387178</v>
      </c>
    </row>
    <row r="877" spans="1:4" x14ac:dyDescent="0.3">
      <c r="A877">
        <v>876</v>
      </c>
      <c r="B877" s="14">
        <v>44.094460579425494</v>
      </c>
      <c r="C877" s="14">
        <v>34.190435413785785</v>
      </c>
      <c r="D877" s="5">
        <v>42.748390697624266</v>
      </c>
    </row>
    <row r="878" spans="1:4" x14ac:dyDescent="0.3">
      <c r="A878">
        <v>877</v>
      </c>
      <c r="B878" s="14">
        <v>43.581344566557753</v>
      </c>
      <c r="C878" s="14">
        <v>34.288624914642739</v>
      </c>
      <c r="D878" s="5">
        <v>39.978527671869109</v>
      </c>
    </row>
    <row r="879" spans="1:4" x14ac:dyDescent="0.3">
      <c r="A879">
        <v>878</v>
      </c>
      <c r="B879" s="14">
        <v>44.665303624727102</v>
      </c>
      <c r="C879" s="14">
        <v>34.329401606204591</v>
      </c>
      <c r="D879" s="5">
        <v>44.849016728780214</v>
      </c>
    </row>
    <row r="880" spans="1:4" x14ac:dyDescent="0.3">
      <c r="A880">
        <v>879</v>
      </c>
      <c r="B880" s="14">
        <v>40.686006811859421</v>
      </c>
      <c r="C880" s="14">
        <v>32.737075698321476</v>
      </c>
      <c r="D880" s="5">
        <v>42.556681539217976</v>
      </c>
    </row>
    <row r="881" spans="1:4" x14ac:dyDescent="0.3">
      <c r="A881">
        <v>880</v>
      </c>
      <c r="B881" s="14">
        <v>44.200704618820687</v>
      </c>
      <c r="C881" s="14">
        <v>35.537813643481485</v>
      </c>
      <c r="D881" s="5">
        <v>43.863871001757126</v>
      </c>
    </row>
    <row r="882" spans="1:4" x14ac:dyDescent="0.3">
      <c r="A882">
        <v>881</v>
      </c>
      <c r="B882" s="14">
        <v>43.366417613602529</v>
      </c>
      <c r="C882" s="14">
        <v>33.1259032032942</v>
      </c>
      <c r="D882" s="5">
        <v>44.325404710152043</v>
      </c>
    </row>
    <row r="883" spans="1:4" x14ac:dyDescent="0.3">
      <c r="A883">
        <v>882</v>
      </c>
      <c r="B883" s="14">
        <v>43.99353730718655</v>
      </c>
      <c r="C883" s="14">
        <v>33.150408809583787</v>
      </c>
      <c r="D883" s="5">
        <v>42.04010145931359</v>
      </c>
    </row>
    <row r="884" spans="1:4" x14ac:dyDescent="0.3">
      <c r="A884">
        <v>883</v>
      </c>
      <c r="B884" s="14">
        <v>44.699556416719204</v>
      </c>
      <c r="C884" s="14">
        <v>36.28788108550247</v>
      </c>
      <c r="D884" s="5">
        <v>44.106360586049554</v>
      </c>
    </row>
    <row r="885" spans="1:4" x14ac:dyDescent="0.3">
      <c r="A885">
        <v>884</v>
      </c>
      <c r="B885" s="14">
        <v>42.732960162967963</v>
      </c>
      <c r="C885" s="14">
        <v>34.357287483304461</v>
      </c>
      <c r="D885" s="5">
        <v>44.191964177969624</v>
      </c>
    </row>
    <row r="886" spans="1:4" x14ac:dyDescent="0.3">
      <c r="A886">
        <v>885</v>
      </c>
      <c r="B886" s="14">
        <v>42.627782346681585</v>
      </c>
      <c r="C886" s="14">
        <v>32.232014733886082</v>
      </c>
      <c r="D886" s="5">
        <v>44.707882750304577</v>
      </c>
    </row>
    <row r="887" spans="1:4" x14ac:dyDescent="0.3">
      <c r="A887">
        <v>886</v>
      </c>
      <c r="B887" s="14">
        <v>43.764822461138394</v>
      </c>
      <c r="C887" s="14">
        <v>33.443459881404536</v>
      </c>
      <c r="D887" s="5">
        <v>43.049759609410074</v>
      </c>
    </row>
    <row r="888" spans="1:4" x14ac:dyDescent="0.3">
      <c r="A888">
        <v>887</v>
      </c>
      <c r="B888" s="14">
        <v>43.159642252123056</v>
      </c>
      <c r="C888" s="14">
        <v>33.41340997668911</v>
      </c>
      <c r="D888" s="5">
        <v>42.988649892799735</v>
      </c>
    </row>
    <row r="889" spans="1:4" x14ac:dyDescent="0.3">
      <c r="A889">
        <v>888</v>
      </c>
      <c r="B889" s="14">
        <v>43.386803698753148</v>
      </c>
      <c r="C889" s="14">
        <v>34.456368838939731</v>
      </c>
      <c r="D889" s="5">
        <v>42.774656551951409</v>
      </c>
    </row>
    <row r="890" spans="1:4" x14ac:dyDescent="0.3">
      <c r="A890">
        <v>889</v>
      </c>
      <c r="B890" s="14">
        <v>43.618089619511551</v>
      </c>
      <c r="C890" s="14">
        <v>35.636671578993223</v>
      </c>
      <c r="D890" s="5">
        <v>41.880442862488209</v>
      </c>
    </row>
    <row r="891" spans="1:4" x14ac:dyDescent="0.3">
      <c r="A891">
        <v>890</v>
      </c>
      <c r="B891" s="14">
        <v>42.806278175028851</v>
      </c>
      <c r="C891" s="14">
        <v>32.861583143634853</v>
      </c>
      <c r="D891" s="5">
        <v>44.680844795420349</v>
      </c>
    </row>
    <row r="892" spans="1:4" x14ac:dyDescent="0.3">
      <c r="A892">
        <v>891</v>
      </c>
      <c r="B892" s="14">
        <v>42.950051052208515</v>
      </c>
      <c r="C892" s="14">
        <v>37.57980043085152</v>
      </c>
      <c r="D892" s="5">
        <v>41.684050762904029</v>
      </c>
    </row>
    <row r="893" spans="1:4" x14ac:dyDescent="0.3">
      <c r="A893">
        <v>892</v>
      </c>
      <c r="B893" s="14">
        <v>43.856297898926009</v>
      </c>
      <c r="C893" s="14">
        <v>32.818835828003529</v>
      </c>
      <c r="D893" s="5">
        <v>45.026694080604464</v>
      </c>
    </row>
    <row r="894" spans="1:4" x14ac:dyDescent="0.3">
      <c r="A894">
        <v>893</v>
      </c>
      <c r="B894" s="14">
        <v>42.600094411005244</v>
      </c>
      <c r="C894" s="14">
        <v>34.891918747549546</v>
      </c>
      <c r="D894" s="5">
        <v>43.453864416746498</v>
      </c>
    </row>
    <row r="895" spans="1:4" x14ac:dyDescent="0.3">
      <c r="A895">
        <v>894</v>
      </c>
      <c r="B895" s="14">
        <v>44.620195583019949</v>
      </c>
      <c r="C895" s="14">
        <v>33.971276379980559</v>
      </c>
      <c r="D895" s="5">
        <v>44.823332517379569</v>
      </c>
    </row>
    <row r="896" spans="1:4" x14ac:dyDescent="0.3">
      <c r="A896">
        <v>895</v>
      </c>
      <c r="B896" s="14">
        <v>41.079283317447313</v>
      </c>
      <c r="C896" s="14">
        <v>33.477841030971071</v>
      </c>
      <c r="D896" s="5">
        <v>43.43252736557244</v>
      </c>
    </row>
    <row r="897" spans="1:4" x14ac:dyDescent="0.3">
      <c r="A897">
        <v>896</v>
      </c>
      <c r="B897" s="14">
        <v>44.281438750670084</v>
      </c>
      <c r="C897" s="14">
        <v>35.304790211483123</v>
      </c>
      <c r="D897" s="5">
        <v>43.288668705378363</v>
      </c>
    </row>
    <row r="898" spans="1:4" x14ac:dyDescent="0.3">
      <c r="A898">
        <v>897</v>
      </c>
      <c r="B898" s="14">
        <v>42.38873234594945</v>
      </c>
      <c r="C898" s="14">
        <v>33.277323214225937</v>
      </c>
      <c r="D898" s="5">
        <v>43.797735874915503</v>
      </c>
    </row>
    <row r="899" spans="1:4" x14ac:dyDescent="0.3">
      <c r="A899">
        <v>898</v>
      </c>
      <c r="B899" s="14">
        <v>42.756883150419682</v>
      </c>
      <c r="C899" s="14">
        <v>33.784741394481721</v>
      </c>
      <c r="D899" s="5">
        <v>41.845730073586573</v>
      </c>
    </row>
    <row r="900" spans="1:4" x14ac:dyDescent="0.3">
      <c r="A900">
        <v>899</v>
      </c>
      <c r="B900" s="14">
        <v>43.989084969564381</v>
      </c>
      <c r="C900" s="14">
        <v>33.227165623024227</v>
      </c>
      <c r="D900" s="5">
        <v>43.219632926100758</v>
      </c>
    </row>
    <row r="901" spans="1:4" x14ac:dyDescent="0.3">
      <c r="A901">
        <v>900</v>
      </c>
      <c r="B901" s="14">
        <v>42.428875984033603</v>
      </c>
      <c r="C901" s="14">
        <v>34.895459067421768</v>
      </c>
      <c r="D901" s="5">
        <v>44.972924491840352</v>
      </c>
    </row>
    <row r="902" spans="1:4" x14ac:dyDescent="0.3">
      <c r="A902">
        <v>901</v>
      </c>
      <c r="B902" s="14">
        <v>42.148422869882545</v>
      </c>
      <c r="C902" s="14">
        <v>36.335846960999781</v>
      </c>
      <c r="D902" s="5">
        <v>43.137241767835775</v>
      </c>
    </row>
    <row r="903" spans="1:4" x14ac:dyDescent="0.3">
      <c r="A903">
        <v>902</v>
      </c>
      <c r="B903" s="14">
        <v>42.299871094671872</v>
      </c>
      <c r="C903" s="14">
        <v>35.087114520360522</v>
      </c>
      <c r="D903" s="5">
        <v>41.4688628222587</v>
      </c>
    </row>
    <row r="904" spans="1:4" x14ac:dyDescent="0.3">
      <c r="A904">
        <v>903</v>
      </c>
      <c r="B904" s="14">
        <v>39.812991465201982</v>
      </c>
      <c r="C904" s="14">
        <v>34.59811686091868</v>
      </c>
      <c r="D904" s="5">
        <v>41.719560435084588</v>
      </c>
    </row>
    <row r="905" spans="1:4" x14ac:dyDescent="0.3">
      <c r="A905">
        <v>904</v>
      </c>
      <c r="B905" s="14">
        <v>43.203602508222765</v>
      </c>
      <c r="C905" s="14">
        <v>34.79443972411633</v>
      </c>
      <c r="D905" s="5">
        <v>43.191059023712462</v>
      </c>
    </row>
    <row r="906" spans="1:4" x14ac:dyDescent="0.3">
      <c r="A906">
        <v>905</v>
      </c>
      <c r="B906" s="14">
        <v>40.756990265192535</v>
      </c>
      <c r="C906" s="14">
        <v>35.498346685559099</v>
      </c>
      <c r="D906" s="5">
        <v>42.887183408642642</v>
      </c>
    </row>
    <row r="907" spans="1:4" x14ac:dyDescent="0.3">
      <c r="A907">
        <v>906</v>
      </c>
      <c r="B907" s="14">
        <v>41.519302980511767</v>
      </c>
      <c r="C907" s="14">
        <v>35.765241543355337</v>
      </c>
      <c r="D907" s="5">
        <v>44.473930334006539</v>
      </c>
    </row>
    <row r="908" spans="1:4" x14ac:dyDescent="0.3">
      <c r="A908">
        <v>907</v>
      </c>
      <c r="B908" s="14">
        <v>46.968768729249902</v>
      </c>
      <c r="C908" s="14">
        <v>33.607858138337377</v>
      </c>
      <c r="D908" s="5">
        <v>44.319636595202333</v>
      </c>
    </row>
    <row r="909" spans="1:4" x14ac:dyDescent="0.3">
      <c r="A909">
        <v>908</v>
      </c>
      <c r="B909" s="14">
        <v>42.95221672401788</v>
      </c>
      <c r="C909" s="14">
        <v>35.001938431436045</v>
      </c>
      <c r="D909" s="5">
        <v>44.699938580851168</v>
      </c>
    </row>
    <row r="910" spans="1:4" x14ac:dyDescent="0.3">
      <c r="A910">
        <v>909</v>
      </c>
      <c r="B910" s="14">
        <v>44.05843535159994</v>
      </c>
      <c r="C910" s="14">
        <v>32.400159975343584</v>
      </c>
      <c r="D910" s="5">
        <v>45.724563077425202</v>
      </c>
    </row>
    <row r="911" spans="1:4" x14ac:dyDescent="0.3">
      <c r="A911">
        <v>910</v>
      </c>
      <c r="B911" s="14">
        <v>42.832565886118665</v>
      </c>
      <c r="C911" s="14">
        <v>35.453538753600924</v>
      </c>
      <c r="D911" s="5">
        <v>44.902931384864345</v>
      </c>
    </row>
    <row r="912" spans="1:4" x14ac:dyDescent="0.3">
      <c r="A912">
        <v>911</v>
      </c>
      <c r="B912" s="14">
        <v>43.059744430833383</v>
      </c>
      <c r="C912" s="14">
        <v>31.361813881686739</v>
      </c>
      <c r="D912" s="5">
        <v>43.040923868610996</v>
      </c>
    </row>
    <row r="913" spans="1:4" x14ac:dyDescent="0.3">
      <c r="A913">
        <v>912</v>
      </c>
      <c r="B913" s="14">
        <v>44.104034294394452</v>
      </c>
      <c r="C913" s="14">
        <v>33.882059023720217</v>
      </c>
      <c r="D913" s="5">
        <v>43.699493039767198</v>
      </c>
    </row>
    <row r="914" spans="1:4" x14ac:dyDescent="0.3">
      <c r="A914">
        <v>913</v>
      </c>
      <c r="B914" s="14">
        <v>44.242863913205277</v>
      </c>
      <c r="C914" s="14">
        <v>35.379747918556284</v>
      </c>
      <c r="D914" s="5">
        <v>45.515078983635213</v>
      </c>
    </row>
    <row r="915" spans="1:4" x14ac:dyDescent="0.3">
      <c r="A915">
        <v>914</v>
      </c>
      <c r="B915" s="14">
        <v>44.020691220100659</v>
      </c>
      <c r="C915" s="14">
        <v>33.607130765666966</v>
      </c>
      <c r="D915" s="5">
        <v>39.942473430187299</v>
      </c>
    </row>
    <row r="916" spans="1:4" x14ac:dyDescent="0.3">
      <c r="A916">
        <v>915</v>
      </c>
      <c r="B916" s="14">
        <v>42.852106233830796</v>
      </c>
      <c r="C916" s="14">
        <v>34.281310191890277</v>
      </c>
      <c r="D916" s="5">
        <v>42.166804209935741</v>
      </c>
    </row>
    <row r="917" spans="1:4" x14ac:dyDescent="0.3">
      <c r="A917">
        <v>916</v>
      </c>
      <c r="B917" s="14">
        <v>42.665112025271512</v>
      </c>
      <c r="C917" s="14">
        <v>34.355932135867384</v>
      </c>
      <c r="D917" s="5">
        <v>41.142820662084709</v>
      </c>
    </row>
    <row r="918" spans="1:4" x14ac:dyDescent="0.3">
      <c r="A918">
        <v>917</v>
      </c>
      <c r="B918" s="14">
        <v>41.555885159997715</v>
      </c>
      <c r="C918" s="14">
        <v>34.073485888115059</v>
      </c>
      <c r="D918" s="5">
        <v>44.189457412659998</v>
      </c>
    </row>
    <row r="919" spans="1:4" x14ac:dyDescent="0.3">
      <c r="A919">
        <v>918</v>
      </c>
      <c r="B919" s="14">
        <v>44.810519240243323</v>
      </c>
      <c r="C919" s="14">
        <v>34.25364713331922</v>
      </c>
      <c r="D919" s="5">
        <v>43.648784820164693</v>
      </c>
    </row>
    <row r="920" spans="1:4" x14ac:dyDescent="0.3">
      <c r="A920">
        <v>919</v>
      </c>
      <c r="B920" s="14">
        <v>40.359202354025953</v>
      </c>
      <c r="C920" s="14">
        <v>34.421141389262573</v>
      </c>
      <c r="D920" s="5">
        <v>40.34223329452297</v>
      </c>
    </row>
    <row r="921" spans="1:4" x14ac:dyDescent="0.3">
      <c r="A921">
        <v>920</v>
      </c>
      <c r="B921" s="14">
        <v>42.727201876646006</v>
      </c>
      <c r="C921" s="14">
        <v>33.643257074953517</v>
      </c>
      <c r="D921" s="5">
        <v>42.970707361825724</v>
      </c>
    </row>
    <row r="922" spans="1:4" x14ac:dyDescent="0.3">
      <c r="A922">
        <v>921</v>
      </c>
      <c r="B922" s="14">
        <v>44.525063508902733</v>
      </c>
      <c r="C922" s="14">
        <v>33.861229117946564</v>
      </c>
      <c r="D922" s="5">
        <v>41.755786334011503</v>
      </c>
    </row>
    <row r="923" spans="1:4" x14ac:dyDescent="0.3">
      <c r="A923">
        <v>922</v>
      </c>
      <c r="B923" s="14">
        <v>42.929377494019029</v>
      </c>
      <c r="C923" s="14">
        <v>34.766029032864232</v>
      </c>
      <c r="D923" s="5">
        <v>40.872040924665278</v>
      </c>
    </row>
    <row r="924" spans="1:4" x14ac:dyDescent="0.3">
      <c r="A924">
        <v>923</v>
      </c>
      <c r="B924" s="14">
        <v>46.26969295677165</v>
      </c>
      <c r="C924" s="14">
        <v>33.989212786645581</v>
      </c>
      <c r="D924" s="5">
        <v>41.953919949750407</v>
      </c>
    </row>
    <row r="925" spans="1:4" x14ac:dyDescent="0.3">
      <c r="A925">
        <v>924</v>
      </c>
      <c r="B925" s="14">
        <v>43.175543615466758</v>
      </c>
      <c r="C925" s="14">
        <v>36.43275060862716</v>
      </c>
      <c r="D925" s="5">
        <v>41.18057459520152</v>
      </c>
    </row>
    <row r="926" spans="1:4" x14ac:dyDescent="0.3">
      <c r="A926">
        <v>925</v>
      </c>
      <c r="B926" s="14">
        <v>40.597010104963402</v>
      </c>
      <c r="C926" s="14">
        <v>34.866186962828138</v>
      </c>
      <c r="D926" s="5">
        <v>43.873181409570016</v>
      </c>
    </row>
    <row r="927" spans="1:4" x14ac:dyDescent="0.3">
      <c r="A927">
        <v>926</v>
      </c>
      <c r="B927" s="14">
        <v>44.294834604724414</v>
      </c>
      <c r="C927" s="14">
        <v>35.723045279429712</v>
      </c>
      <c r="D927" s="5">
        <v>43.202608604221403</v>
      </c>
    </row>
    <row r="928" spans="1:4" x14ac:dyDescent="0.3">
      <c r="A928">
        <v>927</v>
      </c>
      <c r="B928" s="14">
        <v>45.206164687730897</v>
      </c>
      <c r="C928" s="14">
        <v>35.203728219793156</v>
      </c>
      <c r="D928" s="5">
        <v>41.839096745052487</v>
      </c>
    </row>
    <row r="929" spans="1:4" x14ac:dyDescent="0.3">
      <c r="A929">
        <v>928</v>
      </c>
      <c r="B929" s="14">
        <v>43.851152898973247</v>
      </c>
      <c r="C929" s="14">
        <v>35.819425650869633</v>
      </c>
      <c r="D929" s="5">
        <v>42.867700283607995</v>
      </c>
    </row>
    <row r="930" spans="1:4" x14ac:dyDescent="0.3">
      <c r="A930">
        <v>929</v>
      </c>
      <c r="B930" s="14">
        <v>42.330446258369186</v>
      </c>
      <c r="C930" s="14">
        <v>34.901560200667518</v>
      </c>
      <c r="D930" s="5">
        <v>44.278162337493043</v>
      </c>
    </row>
    <row r="931" spans="1:4" x14ac:dyDescent="0.3">
      <c r="A931">
        <v>930</v>
      </c>
      <c r="B931" s="14">
        <v>43.514462167582842</v>
      </c>
      <c r="C931" s="14">
        <v>35.796748525022011</v>
      </c>
      <c r="D931" s="5">
        <v>42.355839443384411</v>
      </c>
    </row>
    <row r="932" spans="1:4" x14ac:dyDescent="0.3">
      <c r="A932">
        <v>931</v>
      </c>
      <c r="B932" s="14">
        <v>44.690210252214982</v>
      </c>
      <c r="C932" s="14">
        <v>33.524848189327273</v>
      </c>
      <c r="D932" s="5">
        <v>43.056667784912413</v>
      </c>
    </row>
    <row r="933" spans="1:4" x14ac:dyDescent="0.3">
      <c r="A933">
        <v>932</v>
      </c>
      <c r="B933" s="14">
        <v>44.399965219577005</v>
      </c>
      <c r="C933" s="14">
        <v>34.180038268874583</v>
      </c>
      <c r="D933" s="5">
        <v>45.148112128206733</v>
      </c>
    </row>
    <row r="934" spans="1:4" x14ac:dyDescent="0.3">
      <c r="A934">
        <v>933</v>
      </c>
      <c r="B934" s="14">
        <v>44.639159689332885</v>
      </c>
      <c r="C934" s="14">
        <v>33.79850662942043</v>
      </c>
      <c r="D934" s="5">
        <v>41.68914037464446</v>
      </c>
    </row>
    <row r="935" spans="1:4" x14ac:dyDescent="0.3">
      <c r="A935">
        <v>934</v>
      </c>
      <c r="B935" s="14">
        <v>45.371041221784772</v>
      </c>
      <c r="C935" s="14">
        <v>33.364466224894997</v>
      </c>
      <c r="D935" s="5">
        <v>46.549924329938143</v>
      </c>
    </row>
    <row r="936" spans="1:4" x14ac:dyDescent="0.3">
      <c r="A936">
        <v>935</v>
      </c>
      <c r="B936" s="14">
        <v>41.348302461954205</v>
      </c>
      <c r="C936" s="14">
        <v>33.294709096197266</v>
      </c>
      <c r="D936" s="5">
        <v>45.828226233824623</v>
      </c>
    </row>
    <row r="937" spans="1:4" x14ac:dyDescent="0.3">
      <c r="A937">
        <v>936</v>
      </c>
      <c r="B937" s="14">
        <v>42.766796656106848</v>
      </c>
      <c r="C937" s="14">
        <v>33.041620215107059</v>
      </c>
      <c r="D937" s="5">
        <v>43.693076075553392</v>
      </c>
    </row>
    <row r="938" spans="1:4" x14ac:dyDescent="0.3">
      <c r="A938">
        <v>937</v>
      </c>
      <c r="B938" s="14">
        <v>38.451785460214055</v>
      </c>
      <c r="C938" s="14">
        <v>35.384972232359686</v>
      </c>
      <c r="D938" s="5">
        <v>41.607938080091444</v>
      </c>
    </row>
    <row r="939" spans="1:4" x14ac:dyDescent="0.3">
      <c r="A939">
        <v>938</v>
      </c>
      <c r="B939" s="14">
        <v>44.678606903779809</v>
      </c>
      <c r="C939" s="14">
        <v>32.911113029209076</v>
      </c>
      <c r="D939" s="5">
        <v>42.101788052721581</v>
      </c>
    </row>
    <row r="940" spans="1:4" x14ac:dyDescent="0.3">
      <c r="A940">
        <v>939</v>
      </c>
      <c r="B940" s="14">
        <v>42.219350960442441</v>
      </c>
      <c r="C940" s="14">
        <v>33.675237969106348</v>
      </c>
      <c r="D940" s="5">
        <v>41.430739576785342</v>
      </c>
    </row>
    <row r="941" spans="1:4" x14ac:dyDescent="0.3">
      <c r="A941">
        <v>940</v>
      </c>
      <c r="B941" s="14">
        <v>43.777541189368868</v>
      </c>
      <c r="C941" s="14">
        <v>33.713305201543285</v>
      </c>
      <c r="D941" s="5">
        <v>42.424481706277739</v>
      </c>
    </row>
    <row r="942" spans="1:4" x14ac:dyDescent="0.3">
      <c r="A942">
        <v>941</v>
      </c>
      <c r="B942" s="14">
        <v>44.454961619878219</v>
      </c>
      <c r="C942" s="14">
        <v>35.55422211482562</v>
      </c>
      <c r="D942" s="5">
        <v>40.87394161666176</v>
      </c>
    </row>
    <row r="943" spans="1:4" x14ac:dyDescent="0.3">
      <c r="A943">
        <v>942</v>
      </c>
      <c r="B943" s="14">
        <v>43.167672177940211</v>
      </c>
      <c r="C943" s="14">
        <v>36.752028647729418</v>
      </c>
      <c r="D943" s="5">
        <v>44.404557971344524</v>
      </c>
    </row>
    <row r="944" spans="1:4" x14ac:dyDescent="0.3">
      <c r="A944">
        <v>943</v>
      </c>
      <c r="B944" s="14">
        <v>44.861900473778398</v>
      </c>
      <c r="C944" s="14">
        <v>35.636930184184415</v>
      </c>
      <c r="D944" s="5">
        <v>41.732887192609006</v>
      </c>
    </row>
    <row r="945" spans="1:4" x14ac:dyDescent="0.3">
      <c r="A945">
        <v>944</v>
      </c>
      <c r="B945" s="14">
        <v>42.486592312912919</v>
      </c>
      <c r="C945" s="14">
        <v>32.127027328218453</v>
      </c>
      <c r="D945" s="5">
        <v>43.108721999903729</v>
      </c>
    </row>
    <row r="946" spans="1:4" x14ac:dyDescent="0.3">
      <c r="A946">
        <v>945</v>
      </c>
      <c r="B946" s="14">
        <v>45.158405621816705</v>
      </c>
      <c r="C946" s="14">
        <v>34.837740057343318</v>
      </c>
      <c r="D946" s="5">
        <v>42.342786910547105</v>
      </c>
    </row>
    <row r="947" spans="1:4" x14ac:dyDescent="0.3">
      <c r="A947">
        <v>946</v>
      </c>
      <c r="B947" s="14">
        <v>44.015598813116419</v>
      </c>
      <c r="C947" s="14">
        <v>35.74849610698007</v>
      </c>
      <c r="D947" s="5">
        <v>44.600082690261466</v>
      </c>
    </row>
    <row r="948" spans="1:4" x14ac:dyDescent="0.3">
      <c r="A948">
        <v>947</v>
      </c>
      <c r="B948" s="14">
        <v>44.804990445882488</v>
      </c>
      <c r="C948" s="14">
        <v>34.206184658588526</v>
      </c>
      <c r="D948" s="5">
        <v>42.31616756393035</v>
      </c>
    </row>
    <row r="949" spans="1:4" x14ac:dyDescent="0.3">
      <c r="A949">
        <v>948</v>
      </c>
      <c r="B949" s="14">
        <v>41.029990391774398</v>
      </c>
      <c r="C949" s="14">
        <v>33.847670345353656</v>
      </c>
      <c r="D949" s="5">
        <v>42.79790470117571</v>
      </c>
    </row>
    <row r="950" spans="1:4" x14ac:dyDescent="0.3">
      <c r="A950">
        <v>949</v>
      </c>
      <c r="B950" s="14">
        <v>41.207266808400107</v>
      </c>
      <c r="C950" s="14">
        <v>35.595416665218998</v>
      </c>
      <c r="D950" s="5">
        <v>44.241185360108837</v>
      </c>
    </row>
    <row r="951" spans="1:4" x14ac:dyDescent="0.3">
      <c r="A951">
        <v>950</v>
      </c>
      <c r="B951" s="14">
        <v>42.750969447843097</v>
      </c>
      <c r="C951" s="14">
        <v>32.409203982185112</v>
      </c>
      <c r="D951" s="5">
        <v>44.198744552050819</v>
      </c>
    </row>
    <row r="952" spans="1:4" x14ac:dyDescent="0.3">
      <c r="A952">
        <v>951</v>
      </c>
      <c r="B952" s="14">
        <v>43.173731632617802</v>
      </c>
      <c r="C952" s="14">
        <v>33.338926053119664</v>
      </c>
      <c r="D952" s="5">
        <v>44.814231319964847</v>
      </c>
    </row>
    <row r="953" spans="1:4" x14ac:dyDescent="0.3">
      <c r="A953">
        <v>952</v>
      </c>
      <c r="B953" s="14">
        <v>42.728923623209539</v>
      </c>
      <c r="C953" s="14">
        <v>35.464206329828848</v>
      </c>
      <c r="D953" s="5">
        <v>44.223040431294564</v>
      </c>
    </row>
    <row r="954" spans="1:4" x14ac:dyDescent="0.3">
      <c r="A954">
        <v>953</v>
      </c>
      <c r="B954" s="14">
        <v>44.774720109367451</v>
      </c>
      <c r="C954" s="14">
        <v>34.296488752603736</v>
      </c>
      <c r="D954" s="5">
        <v>42.453425385513789</v>
      </c>
    </row>
    <row r="955" spans="1:4" x14ac:dyDescent="0.3">
      <c r="A955">
        <v>954</v>
      </c>
      <c r="B955" s="14">
        <v>46.35583835787704</v>
      </c>
      <c r="C955" s="14">
        <v>33.291184847208321</v>
      </c>
      <c r="D955" s="5">
        <v>40.344169834401967</v>
      </c>
    </row>
    <row r="956" spans="1:4" x14ac:dyDescent="0.3">
      <c r="A956">
        <v>955</v>
      </c>
      <c r="B956" s="14">
        <v>45.188862340906674</v>
      </c>
      <c r="C956" s="14">
        <v>34.096653306392106</v>
      </c>
      <c r="D956" s="5">
        <v>42.401989227932695</v>
      </c>
    </row>
    <row r="957" spans="1:4" x14ac:dyDescent="0.3">
      <c r="A957">
        <v>956</v>
      </c>
      <c r="B957" s="14">
        <v>44.933590039586107</v>
      </c>
      <c r="C957" s="14">
        <v>33.480567166163638</v>
      </c>
      <c r="D957" s="5">
        <v>43.50019908616278</v>
      </c>
    </row>
    <row r="958" spans="1:4" x14ac:dyDescent="0.3">
      <c r="A958">
        <v>957</v>
      </c>
      <c r="B958" s="14">
        <v>43.501140942508044</v>
      </c>
      <c r="C958" s="14">
        <v>34.1908583292091</v>
      </c>
      <c r="D958" s="5">
        <v>43.792613081137731</v>
      </c>
    </row>
    <row r="959" spans="1:4" x14ac:dyDescent="0.3">
      <c r="A959">
        <v>958</v>
      </c>
      <c r="B959" s="14">
        <v>42.97720134953699</v>
      </c>
      <c r="C959" s="14">
        <v>35.556768837742617</v>
      </c>
      <c r="D959" s="5">
        <v>42.923684529387124</v>
      </c>
    </row>
    <row r="960" spans="1:4" x14ac:dyDescent="0.3">
      <c r="A960">
        <v>959</v>
      </c>
      <c r="B960" s="14">
        <v>44.132221748181287</v>
      </c>
      <c r="C960" s="14">
        <v>33.648218367712801</v>
      </c>
      <c r="D960" s="5">
        <v>44.256582096664012</v>
      </c>
    </row>
    <row r="961" spans="1:4" x14ac:dyDescent="0.3">
      <c r="A961">
        <v>960</v>
      </c>
      <c r="B961" s="14">
        <v>44.433049403045409</v>
      </c>
      <c r="C961" s="14">
        <v>35.37358260618965</v>
      </c>
      <c r="D961" s="5">
        <v>42.405237671662128</v>
      </c>
    </row>
    <row r="962" spans="1:4" x14ac:dyDescent="0.3">
      <c r="A962">
        <v>961</v>
      </c>
      <c r="B962" s="14">
        <v>44.606627097409223</v>
      </c>
      <c r="C962" s="14">
        <v>36.225458796495026</v>
      </c>
      <c r="D962" s="5">
        <v>43.617270760227008</v>
      </c>
    </row>
    <row r="963" spans="1:4" x14ac:dyDescent="0.3">
      <c r="A963">
        <v>962</v>
      </c>
      <c r="B963" s="14">
        <v>39.704866683799899</v>
      </c>
      <c r="C963" s="14">
        <v>30.63849318702021</v>
      </c>
      <c r="D963" s="5">
        <v>44.33460908266823</v>
      </c>
    </row>
    <row r="964" spans="1:4" x14ac:dyDescent="0.3">
      <c r="A964">
        <v>963</v>
      </c>
      <c r="B964" s="14">
        <v>44.44454728575154</v>
      </c>
      <c r="C964" s="14">
        <v>36.361536826771662</v>
      </c>
      <c r="D964" s="5">
        <v>42.553989027933952</v>
      </c>
    </row>
    <row r="965" spans="1:4" x14ac:dyDescent="0.3">
      <c r="A965">
        <v>964</v>
      </c>
      <c r="B965" s="14">
        <v>43.787208106980188</v>
      </c>
      <c r="C965" s="14">
        <v>33.084539831089565</v>
      </c>
      <c r="D965" s="5">
        <v>45.57281225890398</v>
      </c>
    </row>
    <row r="966" spans="1:4" x14ac:dyDescent="0.3">
      <c r="A966">
        <v>965</v>
      </c>
      <c r="B966" s="14">
        <v>44.806036533939469</v>
      </c>
      <c r="C966" s="14">
        <v>36.95925651752696</v>
      </c>
      <c r="D966" s="5">
        <v>43.930686662537795</v>
      </c>
    </row>
    <row r="967" spans="1:4" x14ac:dyDescent="0.3">
      <c r="A967">
        <v>966</v>
      </c>
      <c r="B967" s="14">
        <v>43.814572913214889</v>
      </c>
      <c r="C967" s="14">
        <v>32.940649989005024</v>
      </c>
      <c r="D967" s="5">
        <v>44.672942332477398</v>
      </c>
    </row>
    <row r="968" spans="1:4" x14ac:dyDescent="0.3">
      <c r="A968">
        <v>967</v>
      </c>
      <c r="B968" s="14">
        <v>44.950851364912332</v>
      </c>
      <c r="C968" s="14">
        <v>31.650660433817752</v>
      </c>
      <c r="D968" s="5">
        <v>44.777407328780662</v>
      </c>
    </row>
    <row r="969" spans="1:4" x14ac:dyDescent="0.3">
      <c r="A969">
        <v>968</v>
      </c>
      <c r="B969" s="14">
        <v>41.482580078705432</v>
      </c>
      <c r="C969" s="14">
        <v>33.532374442705951</v>
      </c>
      <c r="D969" s="5">
        <v>45.767283350666432</v>
      </c>
    </row>
    <row r="970" spans="1:4" x14ac:dyDescent="0.3">
      <c r="A970">
        <v>969</v>
      </c>
      <c r="B970" s="14">
        <v>44.197914914082638</v>
      </c>
      <c r="C970" s="14">
        <v>33.884393373262924</v>
      </c>
      <c r="D970" s="5">
        <v>42.416381616602941</v>
      </c>
    </row>
    <row r="971" spans="1:4" x14ac:dyDescent="0.3">
      <c r="A971">
        <v>970</v>
      </c>
      <c r="B971" s="14">
        <v>42.375276526511328</v>
      </c>
      <c r="C971" s="14">
        <v>34.351714565369576</v>
      </c>
      <c r="D971" s="5">
        <v>41.260911278789102</v>
      </c>
    </row>
    <row r="972" spans="1:4" x14ac:dyDescent="0.3">
      <c r="A972">
        <v>971</v>
      </c>
      <c r="B972" s="14">
        <v>42.699574545913983</v>
      </c>
      <c r="C972" s="14">
        <v>33.702816039365047</v>
      </c>
      <c r="D972" s="5">
        <v>43.834571816983427</v>
      </c>
    </row>
    <row r="973" spans="1:4" x14ac:dyDescent="0.3">
      <c r="A973">
        <v>972</v>
      </c>
      <c r="B973" s="14">
        <v>44.741438582682768</v>
      </c>
      <c r="C973" s="14">
        <v>33.975741634450813</v>
      </c>
      <c r="D973" s="5">
        <v>42.871621351680453</v>
      </c>
    </row>
    <row r="974" spans="1:4" x14ac:dyDescent="0.3">
      <c r="A974">
        <v>973</v>
      </c>
      <c r="B974" s="14">
        <v>42.36275935991295</v>
      </c>
      <c r="C974" s="14">
        <v>35.408632702854526</v>
      </c>
      <c r="D974" s="5">
        <v>45.640661506357773</v>
      </c>
    </row>
    <row r="975" spans="1:4" x14ac:dyDescent="0.3">
      <c r="A975">
        <v>974</v>
      </c>
      <c r="B975" s="14">
        <v>41.453313440539333</v>
      </c>
      <c r="C975" s="14">
        <v>32.961778599857944</v>
      </c>
      <c r="D975" s="5">
        <v>44.174534573686756</v>
      </c>
    </row>
    <row r="976" spans="1:4" x14ac:dyDescent="0.3">
      <c r="A976">
        <v>975</v>
      </c>
      <c r="B976" s="14">
        <v>41.894593389785925</v>
      </c>
      <c r="C976" s="14">
        <v>34.326038681294591</v>
      </c>
      <c r="D976" s="5">
        <v>44.824161286992002</v>
      </c>
    </row>
    <row r="977" spans="1:4" x14ac:dyDescent="0.3">
      <c r="A977">
        <v>976</v>
      </c>
      <c r="B977" s="14">
        <v>43.895479109431193</v>
      </c>
      <c r="C977" s="14">
        <v>35.101713199159072</v>
      </c>
      <c r="D977" s="5">
        <v>44.116500052995754</v>
      </c>
    </row>
    <row r="978" spans="1:4" x14ac:dyDescent="0.3">
      <c r="A978">
        <v>977</v>
      </c>
      <c r="B978" s="14">
        <v>43.972250517793988</v>
      </c>
      <c r="C978" s="14">
        <v>35.331002495460709</v>
      </c>
      <c r="D978" s="5">
        <v>43.940421029094445</v>
      </c>
    </row>
    <row r="979" spans="1:4" x14ac:dyDescent="0.3">
      <c r="A979">
        <v>978</v>
      </c>
      <c r="B979" s="14">
        <v>40.90683803508557</v>
      </c>
      <c r="C979" s="14">
        <v>36.027433151485091</v>
      </c>
      <c r="D979" s="5">
        <v>41.923422268911928</v>
      </c>
    </row>
    <row r="980" spans="1:4" x14ac:dyDescent="0.3">
      <c r="A980">
        <v>979</v>
      </c>
      <c r="B980" s="14">
        <v>40.086224210026501</v>
      </c>
      <c r="C980" s="14">
        <v>33.787090206993462</v>
      </c>
      <c r="D980" s="5">
        <v>43.423369687706064</v>
      </c>
    </row>
    <row r="981" spans="1:4" x14ac:dyDescent="0.3">
      <c r="A981">
        <v>980</v>
      </c>
      <c r="B981" s="14">
        <v>41.162111859354496</v>
      </c>
      <c r="C981" s="14">
        <v>35.009367854912291</v>
      </c>
      <c r="D981" s="5">
        <v>41.79923522279168</v>
      </c>
    </row>
    <row r="982" spans="1:4" x14ac:dyDescent="0.3">
      <c r="A982">
        <v>981</v>
      </c>
      <c r="B982" s="14">
        <v>45.020870675998765</v>
      </c>
      <c r="C982" s="14">
        <v>36.022333633969758</v>
      </c>
      <c r="D982" s="5">
        <v>44.588464593505272</v>
      </c>
    </row>
    <row r="983" spans="1:4" x14ac:dyDescent="0.3">
      <c r="A983">
        <v>982</v>
      </c>
      <c r="B983" s="14">
        <v>43.211783445019755</v>
      </c>
      <c r="C983" s="14">
        <v>33.576684694289135</v>
      </c>
      <c r="D983" s="5">
        <v>42.815801174098148</v>
      </c>
    </row>
    <row r="984" spans="1:4" x14ac:dyDescent="0.3">
      <c r="A984">
        <v>983</v>
      </c>
      <c r="B984" s="14">
        <v>40.628657045073787</v>
      </c>
      <c r="C984" s="14">
        <v>35.039403523407465</v>
      </c>
      <c r="D984" s="5">
        <v>45.406004093886935</v>
      </c>
    </row>
    <row r="985" spans="1:4" x14ac:dyDescent="0.3">
      <c r="A985">
        <v>984</v>
      </c>
      <c r="B985" s="14">
        <v>40.646498960196588</v>
      </c>
      <c r="C985" s="14">
        <v>34.165465758282018</v>
      </c>
      <c r="D985" s="5">
        <v>43.586446764616376</v>
      </c>
    </row>
    <row r="986" spans="1:4" x14ac:dyDescent="0.3">
      <c r="A986">
        <v>985</v>
      </c>
      <c r="B986" s="14">
        <v>41.306429766117411</v>
      </c>
      <c r="C986" s="14">
        <v>33.808535265847581</v>
      </c>
      <c r="D986" s="5">
        <v>42.086187532001325</v>
      </c>
    </row>
    <row r="987" spans="1:4" x14ac:dyDescent="0.3">
      <c r="A987">
        <v>986</v>
      </c>
      <c r="B987" s="14">
        <v>42.140581183324656</v>
      </c>
      <c r="C987" s="14">
        <v>34.632685481069359</v>
      </c>
      <c r="D987" s="5">
        <v>41.481882095608455</v>
      </c>
    </row>
    <row r="988" spans="1:4" x14ac:dyDescent="0.3">
      <c r="A988">
        <v>987</v>
      </c>
      <c r="B988" s="14">
        <v>44.84194582986666</v>
      </c>
      <c r="C988" s="14">
        <v>36.281812792337803</v>
      </c>
      <c r="D988" s="5">
        <v>43.984654331221215</v>
      </c>
    </row>
    <row r="989" spans="1:4" x14ac:dyDescent="0.3">
      <c r="A989">
        <v>988</v>
      </c>
      <c r="B989" s="14">
        <v>42.473318322396871</v>
      </c>
      <c r="C989" s="14">
        <v>32.773486772318385</v>
      </c>
      <c r="D989" s="5">
        <v>43.492057161194595</v>
      </c>
    </row>
    <row r="990" spans="1:4" x14ac:dyDescent="0.3">
      <c r="A990">
        <v>989</v>
      </c>
      <c r="B990" s="14">
        <v>43.334083022892997</v>
      </c>
      <c r="C990" s="14">
        <v>34.367375522063298</v>
      </c>
      <c r="D990" s="5">
        <v>42.391236243146288</v>
      </c>
    </row>
    <row r="991" spans="1:4" x14ac:dyDescent="0.3">
      <c r="A991">
        <v>990</v>
      </c>
      <c r="B991" s="14">
        <v>42.531909621635698</v>
      </c>
      <c r="C991" s="14">
        <v>36.125417732853371</v>
      </c>
      <c r="D991" s="5">
        <v>43.577899279014254</v>
      </c>
    </row>
    <row r="992" spans="1:4" x14ac:dyDescent="0.3">
      <c r="A992">
        <v>991</v>
      </c>
      <c r="B992" s="14">
        <v>46.463123788553617</v>
      </c>
      <c r="C992" s="14">
        <v>31.3038914036199</v>
      </c>
      <c r="D992" s="5">
        <v>43.071441680231395</v>
      </c>
    </row>
    <row r="993" spans="1:4" x14ac:dyDescent="0.3">
      <c r="A993">
        <v>992</v>
      </c>
      <c r="B993" s="14">
        <v>40.407039499924792</v>
      </c>
      <c r="C993" s="14">
        <v>33.430722913665214</v>
      </c>
      <c r="D993" s="5">
        <v>41.213889316398081</v>
      </c>
    </row>
    <row r="994" spans="1:4" x14ac:dyDescent="0.3">
      <c r="A994">
        <v>993</v>
      </c>
      <c r="B994" s="14">
        <v>42.967726050814569</v>
      </c>
      <c r="C994" s="14">
        <v>35.4684290364196</v>
      </c>
      <c r="D994" s="5">
        <v>41.654401352584294</v>
      </c>
    </row>
    <row r="995" spans="1:4" x14ac:dyDescent="0.3">
      <c r="A995">
        <v>994</v>
      </c>
      <c r="B995" s="14">
        <v>40.172562951143526</v>
      </c>
      <c r="C995" s="14">
        <v>34.312679308619487</v>
      </c>
      <c r="D995" s="5">
        <v>44.602634797628568</v>
      </c>
    </row>
    <row r="996" spans="1:4" x14ac:dyDescent="0.3">
      <c r="A996">
        <v>995</v>
      </c>
      <c r="B996" s="14">
        <v>42.218640864406773</v>
      </c>
      <c r="C996" s="14">
        <v>35.43322164300821</v>
      </c>
      <c r="D996" s="5">
        <v>41.368680497723112</v>
      </c>
    </row>
    <row r="997" spans="1:4" x14ac:dyDescent="0.3">
      <c r="A997">
        <v>996</v>
      </c>
      <c r="B997" s="14">
        <v>44.381400244542924</v>
      </c>
      <c r="C997" s="14">
        <v>34.390764094430097</v>
      </c>
      <c r="D997" s="5">
        <v>44.571351283371847</v>
      </c>
    </row>
    <row r="998" spans="1:4" x14ac:dyDescent="0.3">
      <c r="A998">
        <v>997</v>
      </c>
      <c r="B998" s="14">
        <v>43.625804957206284</v>
      </c>
      <c r="C998" s="14">
        <v>36.633515744801706</v>
      </c>
      <c r="D998" s="5">
        <v>42.855591274694689</v>
      </c>
    </row>
    <row r="999" spans="1:4" x14ac:dyDescent="0.3">
      <c r="A999">
        <v>998</v>
      </c>
      <c r="B999" s="14">
        <v>41.868444683828919</v>
      </c>
      <c r="C999" s="14">
        <v>35.044356248970317</v>
      </c>
      <c r="D999" s="5">
        <v>47.077082139436094</v>
      </c>
    </row>
    <row r="1000" spans="1:4" x14ac:dyDescent="0.3">
      <c r="A1000">
        <v>999</v>
      </c>
      <c r="B1000" s="14">
        <v>42.48412424722332</v>
      </c>
      <c r="C1000" s="14">
        <v>32.842937524182041</v>
      </c>
      <c r="D1000" s="5">
        <v>42.245773088277843</v>
      </c>
    </row>
    <row r="1001" spans="1:4" x14ac:dyDescent="0.3">
      <c r="A1001">
        <v>1000</v>
      </c>
      <c r="B1001" s="14">
        <v>45.250922913569561</v>
      </c>
      <c r="C1001" s="14">
        <v>34.747385236555616</v>
      </c>
      <c r="D1001" s="5">
        <v>42.864374789310403</v>
      </c>
    </row>
    <row r="1002" spans="1:4" x14ac:dyDescent="0.3">
      <c r="A1002">
        <v>1001</v>
      </c>
      <c r="B1002" s="14">
        <v>44.18278307658143</v>
      </c>
      <c r="C1002" s="14">
        <v>36.653955788984021</v>
      </c>
      <c r="D1002" s="5">
        <v>42.997177587854793</v>
      </c>
    </row>
    <row r="1003" spans="1:4" x14ac:dyDescent="0.3">
      <c r="A1003">
        <v>1002</v>
      </c>
      <c r="B1003" s="14">
        <v>42.717655207988969</v>
      </c>
      <c r="C1003" s="14">
        <v>33.523241135548446</v>
      </c>
      <c r="D1003" s="5">
        <v>42.906269132468573</v>
      </c>
    </row>
    <row r="1004" spans="1:4" x14ac:dyDescent="0.3">
      <c r="A1004">
        <v>1003</v>
      </c>
      <c r="B1004" s="14">
        <v>44.496298802527534</v>
      </c>
      <c r="C1004" s="14">
        <v>34.706419204442625</v>
      </c>
      <c r="D1004" s="5">
        <v>40.50196362730037</v>
      </c>
    </row>
    <row r="1005" spans="1:4" x14ac:dyDescent="0.3">
      <c r="A1005">
        <v>1004</v>
      </c>
      <c r="B1005" s="14">
        <v>40.254307390669744</v>
      </c>
      <c r="C1005" s="14">
        <v>35.174956136444649</v>
      </c>
      <c r="D1005" s="5">
        <v>45.527017205930491</v>
      </c>
    </row>
    <row r="1006" spans="1:4" x14ac:dyDescent="0.3">
      <c r="A1006">
        <v>1005</v>
      </c>
      <c r="B1006" s="14">
        <v>44.521705181201398</v>
      </c>
      <c r="C1006" s="14">
        <v>34.23063595042305</v>
      </c>
      <c r="D1006" s="5">
        <v>42.280598060959306</v>
      </c>
    </row>
    <row r="1007" spans="1:4" x14ac:dyDescent="0.3">
      <c r="A1007">
        <v>1006</v>
      </c>
      <c r="B1007" s="14">
        <v>42.379982391139784</v>
      </c>
      <c r="C1007" s="14">
        <v>33.885993777741469</v>
      </c>
      <c r="D1007" s="5">
        <v>43.657945045472118</v>
      </c>
    </row>
    <row r="1008" spans="1:4" x14ac:dyDescent="0.3">
      <c r="A1008">
        <v>1007</v>
      </c>
      <c r="B1008" s="14">
        <v>45.152228753902214</v>
      </c>
      <c r="C1008" s="14">
        <v>32.943413723963324</v>
      </c>
      <c r="D1008" s="5">
        <v>43.187334904321759</v>
      </c>
    </row>
    <row r="1009" spans="1:4" x14ac:dyDescent="0.3">
      <c r="A1009">
        <v>1008</v>
      </c>
      <c r="B1009" s="14">
        <v>42.436981589014543</v>
      </c>
      <c r="C1009" s="14">
        <v>37.419077983621236</v>
      </c>
      <c r="D1009" s="5">
        <v>42.12660324846383</v>
      </c>
    </row>
    <row r="1010" spans="1:4" x14ac:dyDescent="0.3">
      <c r="A1010">
        <v>1009</v>
      </c>
      <c r="B1010" s="14">
        <v>42.412486707900953</v>
      </c>
      <c r="C1010" s="14">
        <v>32.810077678160305</v>
      </c>
      <c r="D1010" s="5">
        <v>42.038823024685698</v>
      </c>
    </row>
    <row r="1011" spans="1:4" x14ac:dyDescent="0.3">
      <c r="A1011">
        <v>1010</v>
      </c>
      <c r="B1011" s="14">
        <v>41.994419499503238</v>
      </c>
      <c r="C1011" s="14">
        <v>36.415008832052749</v>
      </c>
      <c r="D1011" s="5">
        <v>43.402638710971921</v>
      </c>
    </row>
    <row r="1012" spans="1:4" x14ac:dyDescent="0.3">
      <c r="A1012">
        <v>1011</v>
      </c>
      <c r="B1012" s="14">
        <v>42.646698921796215</v>
      </c>
      <c r="C1012" s="14">
        <v>33.476128171704573</v>
      </c>
      <c r="D1012" s="5">
        <v>46.033120725300904</v>
      </c>
    </row>
    <row r="1013" spans="1:4" x14ac:dyDescent="0.3">
      <c r="A1013">
        <v>1012</v>
      </c>
      <c r="B1013" s="14">
        <v>40.727157378398793</v>
      </c>
      <c r="C1013" s="14">
        <v>33.907456508771979</v>
      </c>
      <c r="D1013" s="5">
        <v>41.713979971852503</v>
      </c>
    </row>
    <row r="1014" spans="1:4" x14ac:dyDescent="0.3">
      <c r="A1014">
        <v>1013</v>
      </c>
      <c r="B1014" s="14">
        <v>44.082747329481229</v>
      </c>
      <c r="C1014" s="14">
        <v>33.250441411078938</v>
      </c>
      <c r="D1014" s="5">
        <v>46.199986756575072</v>
      </c>
    </row>
    <row r="1015" spans="1:4" x14ac:dyDescent="0.3">
      <c r="A1015">
        <v>1014</v>
      </c>
      <c r="B1015" s="14">
        <v>43.904684999086896</v>
      </c>
      <c r="C1015" s="14">
        <v>36.852438191121294</v>
      </c>
      <c r="D1015" s="5">
        <v>42.846316470863229</v>
      </c>
    </row>
    <row r="1016" spans="1:4" x14ac:dyDescent="0.3">
      <c r="A1016">
        <v>1015</v>
      </c>
      <c r="B1016" s="14">
        <v>44.235393964123134</v>
      </c>
      <c r="C1016" s="14">
        <v>33.601799916104774</v>
      </c>
      <c r="D1016" s="5">
        <v>43.544139229187131</v>
      </c>
    </row>
    <row r="1017" spans="1:4" x14ac:dyDescent="0.3">
      <c r="A1017">
        <v>1016</v>
      </c>
      <c r="B1017" s="14">
        <v>41.325338618105881</v>
      </c>
      <c r="C1017" s="14">
        <v>34.285858928836305</v>
      </c>
      <c r="D1017" s="5">
        <v>43.729538267567264</v>
      </c>
    </row>
    <row r="1018" spans="1:4" x14ac:dyDescent="0.3">
      <c r="A1018">
        <v>1017</v>
      </c>
      <c r="B1018" s="14">
        <v>46.253758312815592</v>
      </c>
      <c r="C1018" s="14">
        <v>31.78064058481943</v>
      </c>
      <c r="D1018" s="5">
        <v>43.070009107112035</v>
      </c>
    </row>
    <row r="1019" spans="1:4" x14ac:dyDescent="0.3">
      <c r="A1019">
        <v>1018</v>
      </c>
      <c r="B1019" s="14">
        <v>45.158759994327426</v>
      </c>
      <c r="C1019" s="14">
        <v>36.423768344492927</v>
      </c>
      <c r="D1019" s="5">
        <v>44.378925235637645</v>
      </c>
    </row>
    <row r="1020" spans="1:4" x14ac:dyDescent="0.3">
      <c r="A1020">
        <v>1019</v>
      </c>
      <c r="B1020" s="14">
        <v>43.241699769935451</v>
      </c>
      <c r="C1020" s="14">
        <v>34.53149900987458</v>
      </c>
      <c r="D1020" s="5">
        <v>44.26621106890466</v>
      </c>
    </row>
    <row r="1021" spans="1:4" x14ac:dyDescent="0.3">
      <c r="A1021">
        <v>1020</v>
      </c>
      <c r="B1021" s="14">
        <v>48.395445371739605</v>
      </c>
      <c r="C1021" s="14">
        <v>34.601330702284855</v>
      </c>
      <c r="D1021" s="5">
        <v>43.986540628393563</v>
      </c>
    </row>
    <row r="1022" spans="1:4" x14ac:dyDescent="0.3">
      <c r="A1022">
        <v>1021</v>
      </c>
      <c r="B1022" s="14">
        <v>41.415969805540108</v>
      </c>
      <c r="C1022" s="14">
        <v>35.118895150980876</v>
      </c>
      <c r="D1022" s="5">
        <v>43.990405593590502</v>
      </c>
    </row>
    <row r="1023" spans="1:4" x14ac:dyDescent="0.3">
      <c r="A1023">
        <v>1022</v>
      </c>
      <c r="B1023" s="14">
        <v>46.223921073464432</v>
      </c>
      <c r="C1023" s="14">
        <v>32.883078465475812</v>
      </c>
      <c r="D1023" s="5">
        <v>42.567845489172761</v>
      </c>
    </row>
    <row r="1024" spans="1:4" x14ac:dyDescent="0.3">
      <c r="A1024">
        <v>1023</v>
      </c>
      <c r="B1024" s="14">
        <v>45.121537348472856</v>
      </c>
      <c r="C1024" s="14">
        <v>34.48030063617874</v>
      </c>
      <c r="D1024" s="5">
        <v>44.111787151638843</v>
      </c>
    </row>
    <row r="1025" spans="1:4" x14ac:dyDescent="0.3">
      <c r="A1025">
        <v>1024</v>
      </c>
      <c r="B1025" s="14">
        <v>42.563523169843286</v>
      </c>
      <c r="C1025" s="14">
        <v>32.467601483155264</v>
      </c>
      <c r="D1025" s="5">
        <v>44.76241274379241</v>
      </c>
    </row>
    <row r="1026" spans="1:4" x14ac:dyDescent="0.3">
      <c r="A1026">
        <v>1025</v>
      </c>
      <c r="B1026" s="14">
        <v>41.595884343292269</v>
      </c>
      <c r="C1026" s="14">
        <v>33.651275401921652</v>
      </c>
      <c r="D1026" s="5">
        <v>44.716354679663141</v>
      </c>
    </row>
    <row r="1027" spans="1:4" x14ac:dyDescent="0.3">
      <c r="A1027">
        <v>1026</v>
      </c>
      <c r="B1027" s="14">
        <v>44.40510841779404</v>
      </c>
      <c r="C1027" s="14">
        <v>34.476405989818069</v>
      </c>
      <c r="D1027" s="5">
        <v>44.680801684237942</v>
      </c>
    </row>
    <row r="1028" spans="1:4" x14ac:dyDescent="0.3">
      <c r="A1028">
        <v>1027</v>
      </c>
      <c r="B1028" s="14">
        <v>41.643066370770839</v>
      </c>
      <c r="C1028" s="14">
        <v>33.403615593716893</v>
      </c>
      <c r="D1028" s="5">
        <v>42.94761374196257</v>
      </c>
    </row>
    <row r="1029" spans="1:4" x14ac:dyDescent="0.3">
      <c r="A1029">
        <v>1028</v>
      </c>
      <c r="B1029" s="14">
        <v>43.765803101886988</v>
      </c>
      <c r="C1029" s="14">
        <v>30.771874692699701</v>
      </c>
      <c r="D1029" s="5">
        <v>42.604442607937862</v>
      </c>
    </row>
    <row r="1030" spans="1:4" x14ac:dyDescent="0.3">
      <c r="A1030">
        <v>1029</v>
      </c>
      <c r="B1030" s="14">
        <v>42.701221892335411</v>
      </c>
      <c r="C1030" s="14">
        <v>34.860607363803119</v>
      </c>
      <c r="D1030" s="5">
        <v>45.770087916520374</v>
      </c>
    </row>
    <row r="1031" spans="1:4" x14ac:dyDescent="0.3">
      <c r="A1031">
        <v>1030</v>
      </c>
      <c r="B1031" s="14">
        <v>43.453192314454746</v>
      </c>
      <c r="C1031" s="14">
        <v>35.24122295024253</v>
      </c>
      <c r="D1031" s="5">
        <v>42.432094129476546</v>
      </c>
    </row>
    <row r="1032" spans="1:4" x14ac:dyDescent="0.3">
      <c r="A1032">
        <v>1031</v>
      </c>
      <c r="B1032" s="14">
        <v>44.629979328505293</v>
      </c>
      <c r="C1032" s="14">
        <v>34.475707798743812</v>
      </c>
      <c r="D1032" s="5">
        <v>40.782843893196244</v>
      </c>
    </row>
    <row r="1033" spans="1:4" x14ac:dyDescent="0.3">
      <c r="A1033">
        <v>1032</v>
      </c>
      <c r="B1033" s="14">
        <v>41.012957570393546</v>
      </c>
      <c r="C1033" s="14">
        <v>35.526169463007939</v>
      </c>
      <c r="D1033" s="5">
        <v>43.947643534972286</v>
      </c>
    </row>
    <row r="1034" spans="1:4" x14ac:dyDescent="0.3">
      <c r="A1034">
        <v>1033</v>
      </c>
      <c r="B1034" s="14">
        <v>46.29183575838475</v>
      </c>
      <c r="C1034" s="14">
        <v>33.076550470969224</v>
      </c>
      <c r="D1034" s="5">
        <v>41.425268969088933</v>
      </c>
    </row>
    <row r="1035" spans="1:4" x14ac:dyDescent="0.3">
      <c r="A1035">
        <v>1034</v>
      </c>
      <c r="B1035" s="14">
        <v>43.234157604368278</v>
      </c>
      <c r="C1035" s="14">
        <v>35.934630324456784</v>
      </c>
      <c r="D1035" s="5">
        <v>42.740543874450594</v>
      </c>
    </row>
    <row r="1036" spans="1:4" x14ac:dyDescent="0.3">
      <c r="A1036">
        <v>1035</v>
      </c>
      <c r="B1036" s="14">
        <v>44.4639924615213</v>
      </c>
      <c r="C1036" s="14">
        <v>33.131538400985129</v>
      </c>
      <c r="D1036" s="5">
        <v>43.57568311439961</v>
      </c>
    </row>
    <row r="1037" spans="1:4" x14ac:dyDescent="0.3">
      <c r="A1037">
        <v>1036</v>
      </c>
      <c r="B1037" s="14">
        <v>41.079697884385574</v>
      </c>
      <c r="C1037" s="14">
        <v>32.113525927194189</v>
      </c>
      <c r="D1037" s="5">
        <v>41.377779420449137</v>
      </c>
    </row>
    <row r="1038" spans="1:4" x14ac:dyDescent="0.3">
      <c r="A1038">
        <v>1037</v>
      </c>
      <c r="B1038" s="14">
        <v>44.833096893070831</v>
      </c>
      <c r="C1038" s="14">
        <v>35.628431894533023</v>
      </c>
      <c r="D1038" s="5">
        <v>42.375326519908107</v>
      </c>
    </row>
    <row r="1039" spans="1:4" x14ac:dyDescent="0.3">
      <c r="A1039">
        <v>1038</v>
      </c>
      <c r="B1039" s="14">
        <v>41.918771000859117</v>
      </c>
      <c r="C1039" s="14">
        <v>34.643694543550083</v>
      </c>
      <c r="D1039" s="5">
        <v>44.991553140159148</v>
      </c>
    </row>
    <row r="1040" spans="1:4" x14ac:dyDescent="0.3">
      <c r="A1040">
        <v>1039</v>
      </c>
      <c r="B1040" s="14">
        <v>43.73558953944498</v>
      </c>
      <c r="C1040" s="14">
        <v>31.642794007140907</v>
      </c>
      <c r="D1040" s="5">
        <v>44.399868348806841</v>
      </c>
    </row>
    <row r="1041" spans="1:4" x14ac:dyDescent="0.3">
      <c r="A1041">
        <v>1040</v>
      </c>
      <c r="B1041" s="14">
        <v>47.008133157281605</v>
      </c>
      <c r="C1041" s="14">
        <v>34.104090154195113</v>
      </c>
      <c r="D1041" s="5">
        <v>42.205935436853686</v>
      </c>
    </row>
    <row r="1042" spans="1:4" x14ac:dyDescent="0.3">
      <c r="A1042">
        <v>1041</v>
      </c>
      <c r="B1042" s="14">
        <v>44.357772417647269</v>
      </c>
      <c r="C1042" s="14">
        <v>33.529222741388416</v>
      </c>
      <c r="D1042" s="5">
        <v>41.778081348970524</v>
      </c>
    </row>
    <row r="1043" spans="1:4" x14ac:dyDescent="0.3">
      <c r="A1043">
        <v>1042</v>
      </c>
      <c r="B1043" s="14">
        <v>41.555416019760592</v>
      </c>
      <c r="C1043" s="14">
        <v>34.728001751006097</v>
      </c>
      <c r="D1043" s="5">
        <v>41.971582912685591</v>
      </c>
    </row>
    <row r="1044" spans="1:4" x14ac:dyDescent="0.3">
      <c r="A1044">
        <v>1043</v>
      </c>
      <c r="B1044" s="14">
        <v>41.706668239423578</v>
      </c>
      <c r="C1044" s="14">
        <v>35.398490468442766</v>
      </c>
      <c r="D1044" s="5">
        <v>47.037005561381243</v>
      </c>
    </row>
    <row r="1045" spans="1:4" x14ac:dyDescent="0.3">
      <c r="A1045">
        <v>1044</v>
      </c>
      <c r="B1045" s="14">
        <v>46.597675755370169</v>
      </c>
      <c r="C1045" s="14">
        <v>33.081925796711239</v>
      </c>
      <c r="D1045" s="5">
        <v>44.203185966036003</v>
      </c>
    </row>
    <row r="1046" spans="1:4" x14ac:dyDescent="0.3">
      <c r="A1046">
        <v>1045</v>
      </c>
      <c r="B1046" s="14">
        <v>42.604540026441512</v>
      </c>
      <c r="C1046" s="14">
        <v>31.939449207282117</v>
      </c>
      <c r="D1046" s="5">
        <v>44.421707235238244</v>
      </c>
    </row>
    <row r="1047" spans="1:4" x14ac:dyDescent="0.3">
      <c r="A1047">
        <v>1046</v>
      </c>
      <c r="B1047" s="14">
        <v>43.463095497248716</v>
      </c>
      <c r="C1047" s="14">
        <v>34.332544416386597</v>
      </c>
      <c r="D1047" s="5">
        <v>45.681842245316282</v>
      </c>
    </row>
    <row r="1048" spans="1:4" x14ac:dyDescent="0.3">
      <c r="A1048">
        <v>1047</v>
      </c>
      <c r="B1048" s="14">
        <v>42.758470516183138</v>
      </c>
      <c r="C1048" s="14">
        <v>34.712306421340834</v>
      </c>
      <c r="D1048" s="5">
        <v>43.226464710093829</v>
      </c>
    </row>
    <row r="1049" spans="1:4" x14ac:dyDescent="0.3">
      <c r="A1049">
        <v>1048</v>
      </c>
      <c r="B1049" s="14">
        <v>44.120787271432185</v>
      </c>
      <c r="C1049" s="14">
        <v>35.881655539174318</v>
      </c>
      <c r="D1049" s="5">
        <v>44.117181080532397</v>
      </c>
    </row>
    <row r="1050" spans="1:4" x14ac:dyDescent="0.3">
      <c r="A1050">
        <v>1049</v>
      </c>
      <c r="B1050" s="14">
        <v>42.46182756475352</v>
      </c>
      <c r="C1050" s="14">
        <v>35.829725883504537</v>
      </c>
      <c r="D1050" s="5">
        <v>43.067271639552473</v>
      </c>
    </row>
    <row r="1051" spans="1:4" x14ac:dyDescent="0.3">
      <c r="A1051">
        <v>1050</v>
      </c>
      <c r="B1051" s="14">
        <v>45.193959652876075</v>
      </c>
      <c r="C1051" s="14">
        <v>34.708356851064877</v>
      </c>
      <c r="D1051" s="5">
        <v>43.493225562391714</v>
      </c>
    </row>
    <row r="1052" spans="1:4" x14ac:dyDescent="0.3">
      <c r="A1052">
        <v>1051</v>
      </c>
      <c r="B1052" s="14">
        <v>45.308802686658716</v>
      </c>
      <c r="C1052" s="14">
        <v>36.990984258061914</v>
      </c>
      <c r="D1052" s="5">
        <v>44.120589255730586</v>
      </c>
    </row>
    <row r="1053" spans="1:4" x14ac:dyDescent="0.3">
      <c r="A1053">
        <v>1052</v>
      </c>
      <c r="B1053" s="14">
        <v>42.635668342930273</v>
      </c>
      <c r="C1053" s="14">
        <v>34.659440575130745</v>
      </c>
      <c r="D1053" s="5">
        <v>43.221408947556625</v>
      </c>
    </row>
    <row r="1054" spans="1:4" x14ac:dyDescent="0.3">
      <c r="A1054">
        <v>1053</v>
      </c>
      <c r="B1054" s="14">
        <v>40.456514644725907</v>
      </c>
      <c r="C1054" s="14">
        <v>36.67252812581544</v>
      </c>
      <c r="D1054" s="5">
        <v>43.775078966009566</v>
      </c>
    </row>
    <row r="1055" spans="1:4" x14ac:dyDescent="0.3">
      <c r="A1055">
        <v>1054</v>
      </c>
      <c r="B1055" s="14">
        <v>41.475956286132607</v>
      </c>
      <c r="C1055" s="14">
        <v>35.149636699930639</v>
      </c>
      <c r="D1055" s="5">
        <v>42.087810006632829</v>
      </c>
    </row>
    <row r="1056" spans="1:4" x14ac:dyDescent="0.3">
      <c r="A1056">
        <v>1055</v>
      </c>
      <c r="B1056" s="14">
        <v>41.923446338071017</v>
      </c>
      <c r="C1056" s="14">
        <v>35.073007769442405</v>
      </c>
      <c r="D1056" s="5">
        <v>42.742205601622707</v>
      </c>
    </row>
    <row r="1057" spans="1:4" x14ac:dyDescent="0.3">
      <c r="A1057">
        <v>1056</v>
      </c>
      <c r="B1057" s="14">
        <v>41.424204631399419</v>
      </c>
      <c r="C1057" s="14">
        <v>35.734418809492482</v>
      </c>
      <c r="D1057" s="5">
        <v>41.749740334879313</v>
      </c>
    </row>
    <row r="1058" spans="1:4" x14ac:dyDescent="0.3">
      <c r="A1058">
        <v>1057</v>
      </c>
      <c r="B1058" s="14">
        <v>42.957440743709128</v>
      </c>
      <c r="C1058" s="14">
        <v>32.970907044719688</v>
      </c>
      <c r="D1058" s="5">
        <v>41.652552557583782</v>
      </c>
    </row>
    <row r="1059" spans="1:4" x14ac:dyDescent="0.3">
      <c r="A1059">
        <v>1058</v>
      </c>
      <c r="B1059" s="14">
        <v>42.911226384548321</v>
      </c>
      <c r="C1059" s="14">
        <v>33.975962814017933</v>
      </c>
      <c r="D1059" s="5">
        <v>44.168730635750087</v>
      </c>
    </row>
    <row r="1060" spans="1:4" x14ac:dyDescent="0.3">
      <c r="A1060">
        <v>1059</v>
      </c>
      <c r="B1060" s="14">
        <v>42.649164610562742</v>
      </c>
      <c r="C1060" s="14">
        <v>31.936461553380749</v>
      </c>
      <c r="D1060" s="5">
        <v>43.989721809936867</v>
      </c>
    </row>
    <row r="1061" spans="1:4" x14ac:dyDescent="0.3">
      <c r="A1061">
        <v>1060</v>
      </c>
      <c r="B1061" s="14">
        <v>41.354150040019221</v>
      </c>
      <c r="C1061" s="14">
        <v>33.176102432583669</v>
      </c>
      <c r="D1061" s="5">
        <v>42.387886630818485</v>
      </c>
    </row>
    <row r="1062" spans="1:4" x14ac:dyDescent="0.3">
      <c r="A1062">
        <v>1061</v>
      </c>
      <c r="B1062" s="14">
        <v>46.297970008762341</v>
      </c>
      <c r="C1062" s="14">
        <v>32.254148996296202</v>
      </c>
      <c r="D1062" s="5">
        <v>41.853971586233413</v>
      </c>
    </row>
    <row r="1063" spans="1:4" x14ac:dyDescent="0.3">
      <c r="A1063">
        <v>1062</v>
      </c>
      <c r="B1063" s="14">
        <v>43.650996376423997</v>
      </c>
      <c r="C1063" s="14">
        <v>35.476254291189079</v>
      </c>
      <c r="D1063" s="5">
        <v>43.248029110720005</v>
      </c>
    </row>
    <row r="1064" spans="1:4" x14ac:dyDescent="0.3">
      <c r="A1064">
        <v>1063</v>
      </c>
      <c r="B1064" s="14">
        <v>43.661419938416621</v>
      </c>
      <c r="C1064" s="14">
        <v>34.393152873793511</v>
      </c>
      <c r="D1064" s="5">
        <v>42.913542038944968</v>
      </c>
    </row>
    <row r="1065" spans="1:4" x14ac:dyDescent="0.3">
      <c r="A1065">
        <v>1064</v>
      </c>
      <c r="B1065" s="14">
        <v>42.671489270625948</v>
      </c>
      <c r="C1065" s="14">
        <v>32.638779434253649</v>
      </c>
      <c r="D1065" s="5">
        <v>41.646465813746204</v>
      </c>
    </row>
    <row r="1066" spans="1:4" x14ac:dyDescent="0.3">
      <c r="A1066">
        <v>1065</v>
      </c>
      <c r="B1066" s="14">
        <v>44.016285024156439</v>
      </c>
      <c r="C1066" s="14">
        <v>34.435826893128244</v>
      </c>
      <c r="D1066" s="5">
        <v>43.129127362123533</v>
      </c>
    </row>
    <row r="1067" spans="1:4" x14ac:dyDescent="0.3">
      <c r="A1067">
        <v>1066</v>
      </c>
      <c r="B1067" s="14">
        <v>41.667375576565952</v>
      </c>
      <c r="C1067" s="14">
        <v>33.495720086914709</v>
      </c>
      <c r="D1067" s="5">
        <v>42.371120423437432</v>
      </c>
    </row>
    <row r="1068" spans="1:4" x14ac:dyDescent="0.3">
      <c r="A1068">
        <v>1067</v>
      </c>
      <c r="B1068" s="14">
        <v>43.945236915242205</v>
      </c>
      <c r="C1068" s="14">
        <v>35.788551020618215</v>
      </c>
      <c r="D1068" s="5">
        <v>42.742343297780096</v>
      </c>
    </row>
    <row r="1069" spans="1:4" x14ac:dyDescent="0.3">
      <c r="A1069">
        <v>1068</v>
      </c>
      <c r="B1069" s="14">
        <v>44.90317925394438</v>
      </c>
      <c r="C1069" s="14">
        <v>34.705890485239458</v>
      </c>
      <c r="D1069" s="5">
        <v>40.898990756371767</v>
      </c>
    </row>
    <row r="1070" spans="1:4" x14ac:dyDescent="0.3">
      <c r="A1070">
        <v>1069</v>
      </c>
      <c r="B1070" s="14">
        <v>42.908452902753069</v>
      </c>
      <c r="C1070" s="14">
        <v>34.915689896204199</v>
      </c>
      <c r="D1070" s="5">
        <v>45.597037655902241</v>
      </c>
    </row>
    <row r="1071" spans="1:4" x14ac:dyDescent="0.3">
      <c r="A1071">
        <v>1070</v>
      </c>
      <c r="B1071" s="14">
        <v>43.822106404868066</v>
      </c>
      <c r="C1071" s="14">
        <v>35.393887320632174</v>
      </c>
      <c r="D1071" s="5">
        <v>43.596254590893899</v>
      </c>
    </row>
    <row r="1072" spans="1:4" x14ac:dyDescent="0.3">
      <c r="A1072">
        <v>1071</v>
      </c>
      <c r="B1072" s="14">
        <v>42.653436028702636</v>
      </c>
      <c r="C1072" s="14">
        <v>34.010613733457603</v>
      </c>
      <c r="D1072" s="5">
        <v>43.292104763768144</v>
      </c>
    </row>
    <row r="1073" spans="1:4" x14ac:dyDescent="0.3">
      <c r="A1073">
        <v>1072</v>
      </c>
      <c r="B1073" s="14">
        <v>43.80322442301523</v>
      </c>
      <c r="C1073" s="14">
        <v>33.675538520452264</v>
      </c>
      <c r="D1073" s="5">
        <v>44.218899146521913</v>
      </c>
    </row>
    <row r="1074" spans="1:4" x14ac:dyDescent="0.3">
      <c r="A1074">
        <v>1073</v>
      </c>
      <c r="B1074" s="14">
        <v>42.688389418285233</v>
      </c>
      <c r="C1074" s="14">
        <v>34.561273016775253</v>
      </c>
      <c r="D1074" s="5">
        <v>43.793857955287066</v>
      </c>
    </row>
    <row r="1075" spans="1:4" x14ac:dyDescent="0.3">
      <c r="A1075">
        <v>1074</v>
      </c>
      <c r="B1075" s="14">
        <v>43.291518303789289</v>
      </c>
      <c r="C1075" s="14">
        <v>32.825718403439105</v>
      </c>
      <c r="D1075" s="5">
        <v>46.65211423961162</v>
      </c>
    </row>
    <row r="1076" spans="1:4" x14ac:dyDescent="0.3">
      <c r="A1076">
        <v>1075</v>
      </c>
      <c r="B1076" s="14">
        <v>44.048373525194968</v>
      </c>
      <c r="C1076" s="14">
        <v>35.304271501929783</v>
      </c>
      <c r="D1076" s="5">
        <v>44.677646328039735</v>
      </c>
    </row>
    <row r="1077" spans="1:4" x14ac:dyDescent="0.3">
      <c r="A1077">
        <v>1076</v>
      </c>
      <c r="B1077" s="14">
        <v>42.139782708186175</v>
      </c>
      <c r="C1077" s="14">
        <v>33.215900109435751</v>
      </c>
      <c r="D1077" s="5">
        <v>43.680696891241539</v>
      </c>
    </row>
    <row r="1078" spans="1:4" x14ac:dyDescent="0.3">
      <c r="A1078">
        <v>1077</v>
      </c>
      <c r="B1078" s="14">
        <v>41.28456032009553</v>
      </c>
      <c r="C1078" s="14">
        <v>34.173790526860358</v>
      </c>
      <c r="D1078" s="5">
        <v>49.42571300485946</v>
      </c>
    </row>
    <row r="1079" spans="1:4" x14ac:dyDescent="0.3">
      <c r="A1079">
        <v>1078</v>
      </c>
      <c r="B1079" s="14">
        <v>42.684653166884445</v>
      </c>
      <c r="C1079" s="14">
        <v>34.594440212846742</v>
      </c>
      <c r="D1079" s="5">
        <v>44.054647327840875</v>
      </c>
    </row>
    <row r="1080" spans="1:4" x14ac:dyDescent="0.3">
      <c r="A1080">
        <v>1079</v>
      </c>
      <c r="B1080" s="14">
        <v>43.332245052545929</v>
      </c>
      <c r="C1080" s="14">
        <v>35.996068725656436</v>
      </c>
      <c r="D1080" s="5">
        <v>45.445615896572967</v>
      </c>
    </row>
    <row r="1081" spans="1:4" x14ac:dyDescent="0.3">
      <c r="A1081">
        <v>1080</v>
      </c>
      <c r="B1081" s="14">
        <v>42.945235286428655</v>
      </c>
      <c r="C1081" s="14">
        <v>32.997465213961668</v>
      </c>
      <c r="D1081" s="5">
        <v>43.0951727116569</v>
      </c>
    </row>
    <row r="1082" spans="1:4" x14ac:dyDescent="0.3">
      <c r="A1082">
        <v>1081</v>
      </c>
      <c r="B1082" s="14">
        <v>43.739679008498662</v>
      </c>
      <c r="C1082" s="14">
        <v>35.748031298069449</v>
      </c>
      <c r="D1082" s="5">
        <v>42.535656193419733</v>
      </c>
    </row>
    <row r="1083" spans="1:4" x14ac:dyDescent="0.3">
      <c r="A1083">
        <v>1082</v>
      </c>
      <c r="B1083" s="14">
        <v>42.134114732561372</v>
      </c>
      <c r="C1083" s="14">
        <v>34.110197159155476</v>
      </c>
      <c r="D1083" s="5">
        <v>44.010968929612019</v>
      </c>
    </row>
    <row r="1084" spans="1:4" x14ac:dyDescent="0.3">
      <c r="A1084">
        <v>1083</v>
      </c>
      <c r="B1084" s="14">
        <v>42.59295001580228</v>
      </c>
      <c r="C1084" s="14">
        <v>32.900876714848245</v>
      </c>
      <c r="D1084" s="5">
        <v>42.828017064292858</v>
      </c>
    </row>
    <row r="1085" spans="1:4" x14ac:dyDescent="0.3">
      <c r="A1085">
        <v>1084</v>
      </c>
      <c r="B1085" s="14">
        <v>44.456249659145435</v>
      </c>
      <c r="C1085" s="14">
        <v>34.238690012519157</v>
      </c>
      <c r="D1085" s="5">
        <v>45.071196311961508</v>
      </c>
    </row>
    <row r="1086" spans="1:4" x14ac:dyDescent="0.3">
      <c r="A1086">
        <v>1085</v>
      </c>
      <c r="B1086" s="14">
        <v>43.748337647908308</v>
      </c>
      <c r="C1086" s="14">
        <v>34.55613246846562</v>
      </c>
      <c r="D1086" s="5">
        <v>44.027751023627772</v>
      </c>
    </row>
    <row r="1087" spans="1:4" x14ac:dyDescent="0.3">
      <c r="A1087">
        <v>1086</v>
      </c>
      <c r="B1087" s="14">
        <v>42.997784278746103</v>
      </c>
      <c r="C1087" s="14">
        <v>35.901642717904281</v>
      </c>
      <c r="D1087" s="5">
        <v>42.61457278168632</v>
      </c>
    </row>
    <row r="1088" spans="1:4" x14ac:dyDescent="0.3">
      <c r="A1088">
        <v>1087</v>
      </c>
      <c r="B1088" s="14">
        <v>42.284233487684922</v>
      </c>
      <c r="C1088" s="14">
        <v>33.312769880753933</v>
      </c>
      <c r="D1088" s="5">
        <v>44.110673980678932</v>
      </c>
    </row>
    <row r="1089" spans="1:4" x14ac:dyDescent="0.3">
      <c r="A1089">
        <v>1088</v>
      </c>
      <c r="B1089" s="14">
        <v>42.242271914527144</v>
      </c>
      <c r="C1089" s="14">
        <v>35.916729537912538</v>
      </c>
      <c r="D1089" s="5">
        <v>44.540010650754937</v>
      </c>
    </row>
    <row r="1090" spans="1:4" x14ac:dyDescent="0.3">
      <c r="A1090">
        <v>1089</v>
      </c>
      <c r="B1090" s="14">
        <v>44.601974625186635</v>
      </c>
      <c r="C1090" s="14">
        <v>36.028620672237537</v>
      </c>
      <c r="D1090" s="5">
        <v>44.026045008294169</v>
      </c>
    </row>
    <row r="1091" spans="1:4" x14ac:dyDescent="0.3">
      <c r="A1091">
        <v>1090</v>
      </c>
      <c r="B1091" s="14">
        <v>43.075928671684935</v>
      </c>
      <c r="C1091" s="14">
        <v>33.078873384259545</v>
      </c>
      <c r="D1091" s="5">
        <v>46.186040533685855</v>
      </c>
    </row>
    <row r="1092" spans="1:4" x14ac:dyDescent="0.3">
      <c r="A1092">
        <v>1091</v>
      </c>
      <c r="B1092" s="14">
        <v>42.0019939160617</v>
      </c>
      <c r="C1092" s="14">
        <v>32.854797469608272</v>
      </c>
      <c r="D1092" s="5">
        <v>40.470244184742903</v>
      </c>
    </row>
    <row r="1093" spans="1:4" x14ac:dyDescent="0.3">
      <c r="A1093">
        <v>1092</v>
      </c>
      <c r="B1093" s="14">
        <v>43.511672219586117</v>
      </c>
      <c r="C1093" s="14">
        <v>33.873678071779644</v>
      </c>
      <c r="D1093" s="5">
        <v>44.332860928558361</v>
      </c>
    </row>
    <row r="1094" spans="1:4" x14ac:dyDescent="0.3">
      <c r="A1094">
        <v>1093</v>
      </c>
      <c r="B1094" s="14">
        <v>43.127565776760484</v>
      </c>
      <c r="C1094" s="14">
        <v>33.999213256461154</v>
      </c>
      <c r="D1094" s="5">
        <v>42.745400095937669</v>
      </c>
    </row>
    <row r="1095" spans="1:4" x14ac:dyDescent="0.3">
      <c r="A1095">
        <v>1094</v>
      </c>
      <c r="B1095" s="14">
        <v>43.801933935975143</v>
      </c>
      <c r="C1095" s="14">
        <v>36.016838383957243</v>
      </c>
      <c r="D1095" s="5">
        <v>44.340591840676218</v>
      </c>
    </row>
    <row r="1096" spans="1:4" x14ac:dyDescent="0.3">
      <c r="A1096">
        <v>1095</v>
      </c>
      <c r="B1096" s="14">
        <v>42.853566159389509</v>
      </c>
      <c r="C1096" s="14">
        <v>35.364226000021326</v>
      </c>
      <c r="D1096" s="5">
        <v>43.623515725857366</v>
      </c>
    </row>
    <row r="1097" spans="1:4" x14ac:dyDescent="0.3">
      <c r="A1097">
        <v>1096</v>
      </c>
      <c r="B1097" s="14">
        <v>42.893921818737773</v>
      </c>
      <c r="C1097" s="14">
        <v>34.848934917967831</v>
      </c>
      <c r="D1097" s="5">
        <v>46.258491603555477</v>
      </c>
    </row>
    <row r="1098" spans="1:4" x14ac:dyDescent="0.3">
      <c r="A1098">
        <v>1097</v>
      </c>
      <c r="B1098" s="14">
        <v>43.286030452116428</v>
      </c>
      <c r="C1098" s="14">
        <v>35.501179246892598</v>
      </c>
      <c r="D1098" s="5">
        <v>41.558283083875835</v>
      </c>
    </row>
    <row r="1099" spans="1:4" x14ac:dyDescent="0.3">
      <c r="A1099">
        <v>1098</v>
      </c>
      <c r="B1099" s="14">
        <v>39.995274943563778</v>
      </c>
      <c r="C1099" s="14">
        <v>34.976344889050324</v>
      </c>
      <c r="D1099" s="5">
        <v>42.243417078927415</v>
      </c>
    </row>
    <row r="1100" spans="1:4" x14ac:dyDescent="0.3">
      <c r="A1100">
        <v>1099</v>
      </c>
      <c r="B1100" s="14">
        <v>44.401493080494653</v>
      </c>
      <c r="C1100" s="14">
        <v>33.285748119365969</v>
      </c>
      <c r="D1100" s="5">
        <v>41.233680365988171</v>
      </c>
    </row>
    <row r="1101" spans="1:4" x14ac:dyDescent="0.3">
      <c r="A1101">
        <v>1100</v>
      </c>
      <c r="B1101" s="14">
        <v>43.10527395018449</v>
      </c>
      <c r="C1101" s="14">
        <v>35.529281589609099</v>
      </c>
      <c r="D1101" s="5">
        <v>44.457406784419192</v>
      </c>
    </row>
    <row r="1102" spans="1:4" x14ac:dyDescent="0.3">
      <c r="A1102">
        <v>1101</v>
      </c>
      <c r="B1102" s="14">
        <v>42.927863273307167</v>
      </c>
      <c r="C1102" s="14">
        <v>34.589422456341779</v>
      </c>
      <c r="D1102" s="5">
        <v>42.32877008803213</v>
      </c>
    </row>
    <row r="1103" spans="1:4" x14ac:dyDescent="0.3">
      <c r="A1103">
        <v>1102</v>
      </c>
      <c r="B1103" s="14">
        <v>41.107572237858278</v>
      </c>
      <c r="C1103" s="14">
        <v>35.405936533003995</v>
      </c>
      <c r="D1103" s="5">
        <v>43.944378933629906</v>
      </c>
    </row>
    <row r="1104" spans="1:4" x14ac:dyDescent="0.3">
      <c r="A1104">
        <v>1103</v>
      </c>
      <c r="B1104" s="14">
        <v>42.758707584317627</v>
      </c>
      <c r="C1104" s="14">
        <v>32.845471337728981</v>
      </c>
      <c r="D1104" s="5">
        <v>41.566204720840169</v>
      </c>
    </row>
    <row r="1105" spans="1:4" x14ac:dyDescent="0.3">
      <c r="A1105">
        <v>1104</v>
      </c>
      <c r="B1105" s="14">
        <v>43.746906289299936</v>
      </c>
      <c r="C1105" s="14">
        <v>33.158211912651247</v>
      </c>
      <c r="D1105" s="5">
        <v>43.620095354237719</v>
      </c>
    </row>
    <row r="1106" spans="1:4" x14ac:dyDescent="0.3">
      <c r="A1106">
        <v>1105</v>
      </c>
      <c r="B1106" s="14">
        <v>41.538193661996182</v>
      </c>
      <c r="C1106" s="14">
        <v>33.920231680753467</v>
      </c>
      <c r="D1106" s="5">
        <v>44.868363869084646</v>
      </c>
    </row>
    <row r="1107" spans="1:4" x14ac:dyDescent="0.3">
      <c r="A1107">
        <v>1106</v>
      </c>
      <c r="B1107" s="14">
        <v>45.414022838933583</v>
      </c>
      <c r="C1107" s="14">
        <v>33.45443902030653</v>
      </c>
      <c r="D1107" s="5">
        <v>43.501447926230441</v>
      </c>
    </row>
    <row r="1108" spans="1:4" x14ac:dyDescent="0.3">
      <c r="A1108">
        <v>1107</v>
      </c>
      <c r="B1108" s="14">
        <v>41.744814874888064</v>
      </c>
      <c r="C1108" s="14">
        <v>32.692995416406134</v>
      </c>
      <c r="D1108" s="5">
        <v>43.345938773053895</v>
      </c>
    </row>
    <row r="1109" spans="1:4" x14ac:dyDescent="0.3">
      <c r="A1109">
        <v>1108</v>
      </c>
      <c r="B1109" s="14">
        <v>43.694269447784222</v>
      </c>
      <c r="C1109" s="14">
        <v>34.914252409657799</v>
      </c>
      <c r="D1109" s="5">
        <v>42.348321809237547</v>
      </c>
    </row>
    <row r="1110" spans="1:4" x14ac:dyDescent="0.3">
      <c r="A1110">
        <v>1109</v>
      </c>
      <c r="B1110" s="14">
        <v>43.391285281073358</v>
      </c>
      <c r="C1110" s="14">
        <v>34.615207925075964</v>
      </c>
      <c r="D1110" s="5">
        <v>42.165378878018835</v>
      </c>
    </row>
    <row r="1111" spans="1:4" x14ac:dyDescent="0.3">
      <c r="A1111">
        <v>1110</v>
      </c>
      <c r="B1111" s="14">
        <v>41.677148447715368</v>
      </c>
      <c r="C1111" s="14">
        <v>34.056881216671307</v>
      </c>
      <c r="D1111" s="5">
        <v>41.973066647781884</v>
      </c>
    </row>
    <row r="1112" spans="1:4" x14ac:dyDescent="0.3">
      <c r="A1112">
        <v>1111</v>
      </c>
      <c r="B1112" s="14">
        <v>45.278345033503143</v>
      </c>
      <c r="C1112" s="14">
        <v>34.105023901191657</v>
      </c>
      <c r="D1112" s="5">
        <v>38.507241491825852</v>
      </c>
    </row>
    <row r="1113" spans="1:4" x14ac:dyDescent="0.3">
      <c r="A1113">
        <v>1112</v>
      </c>
      <c r="B1113" s="14">
        <v>42.396895077521478</v>
      </c>
      <c r="C1113" s="14">
        <v>33.595776479644272</v>
      </c>
      <c r="D1113" s="5">
        <v>42.827722177603192</v>
      </c>
    </row>
    <row r="1114" spans="1:4" x14ac:dyDescent="0.3">
      <c r="A1114">
        <v>1113</v>
      </c>
      <c r="B1114" s="14">
        <v>42.863516923506843</v>
      </c>
      <c r="C1114" s="14">
        <v>34.090358271403105</v>
      </c>
      <c r="D1114" s="5">
        <v>42.20443989779961</v>
      </c>
    </row>
    <row r="1115" spans="1:4" x14ac:dyDescent="0.3">
      <c r="A1115">
        <v>1114</v>
      </c>
      <c r="B1115" s="14">
        <v>44.060777817204425</v>
      </c>
      <c r="C1115" s="14">
        <v>33.360409430570165</v>
      </c>
      <c r="D1115" s="5">
        <v>44.213130617490044</v>
      </c>
    </row>
    <row r="1116" spans="1:4" x14ac:dyDescent="0.3">
      <c r="A1116">
        <v>1115</v>
      </c>
      <c r="B1116" s="14">
        <v>44.201743627108421</v>
      </c>
      <c r="C1116" s="14">
        <v>35.358741990212934</v>
      </c>
      <c r="D1116" s="5">
        <v>44.84878339445752</v>
      </c>
    </row>
    <row r="1117" spans="1:4" x14ac:dyDescent="0.3">
      <c r="A1117">
        <v>1116</v>
      </c>
      <c r="B1117" s="14">
        <v>44.741482795025696</v>
      </c>
      <c r="C1117" s="14">
        <v>33.693358096842204</v>
      </c>
      <c r="D1117" s="5">
        <v>41.013493639482846</v>
      </c>
    </row>
    <row r="1118" spans="1:4" x14ac:dyDescent="0.3">
      <c r="A1118">
        <v>1117</v>
      </c>
      <c r="B1118" s="14">
        <v>46.755883862130332</v>
      </c>
      <c r="C1118" s="14">
        <v>33.371225271776758</v>
      </c>
      <c r="D1118" s="5">
        <v>40.89701370832428</v>
      </c>
    </row>
    <row r="1119" spans="1:4" x14ac:dyDescent="0.3">
      <c r="A1119">
        <v>1118</v>
      </c>
      <c r="B1119" s="14">
        <v>42.742547950292618</v>
      </c>
      <c r="C1119" s="14">
        <v>33.787617451265696</v>
      </c>
      <c r="D1119" s="5">
        <v>41.934990446297839</v>
      </c>
    </row>
    <row r="1120" spans="1:4" x14ac:dyDescent="0.3">
      <c r="A1120">
        <v>1119</v>
      </c>
      <c r="B1120" s="14">
        <v>44.951827601244105</v>
      </c>
      <c r="C1120" s="14">
        <v>34.536954566865418</v>
      </c>
      <c r="D1120" s="5">
        <v>44.020385981660873</v>
      </c>
    </row>
    <row r="1121" spans="1:4" x14ac:dyDescent="0.3">
      <c r="A1121">
        <v>1120</v>
      </c>
      <c r="B1121" s="14">
        <v>42.968151297371364</v>
      </c>
      <c r="C1121" s="14">
        <v>34.700469324096268</v>
      </c>
      <c r="D1121" s="5">
        <v>42.223724909855051</v>
      </c>
    </row>
    <row r="1122" spans="1:4" x14ac:dyDescent="0.3">
      <c r="A1122">
        <v>1121</v>
      </c>
      <c r="B1122" s="14">
        <v>42.396360622170896</v>
      </c>
      <c r="C1122" s="14">
        <v>35.309299332262206</v>
      </c>
      <c r="D1122" s="5">
        <v>44.129799558234673</v>
      </c>
    </row>
    <row r="1123" spans="1:4" x14ac:dyDescent="0.3">
      <c r="A1123">
        <v>1122</v>
      </c>
      <c r="B1123" s="14">
        <v>45.431594808942315</v>
      </c>
      <c r="C1123" s="14">
        <v>35.875254108403254</v>
      </c>
      <c r="D1123" s="5">
        <v>46.749762935581444</v>
      </c>
    </row>
    <row r="1124" spans="1:4" x14ac:dyDescent="0.3">
      <c r="A1124">
        <v>1123</v>
      </c>
      <c r="B1124" s="14">
        <v>41.686134577126673</v>
      </c>
      <c r="C1124" s="14">
        <v>33.518725168122394</v>
      </c>
      <c r="D1124" s="5">
        <v>45.019949207254093</v>
      </c>
    </row>
    <row r="1125" spans="1:4" x14ac:dyDescent="0.3">
      <c r="A1125">
        <v>1124</v>
      </c>
      <c r="B1125" s="14">
        <v>42.439267618430769</v>
      </c>
      <c r="C1125" s="14">
        <v>31.563813444752942</v>
      </c>
      <c r="D1125" s="5">
        <v>44.828057483339371</v>
      </c>
    </row>
    <row r="1126" spans="1:4" x14ac:dyDescent="0.3">
      <c r="A1126">
        <v>1125</v>
      </c>
      <c r="B1126" s="14">
        <v>44.445335358335669</v>
      </c>
      <c r="C1126" s="14">
        <v>32.892067317535485</v>
      </c>
      <c r="D1126" s="5">
        <v>45.496524992858312</v>
      </c>
    </row>
    <row r="1127" spans="1:4" x14ac:dyDescent="0.3">
      <c r="A1127">
        <v>1126</v>
      </c>
      <c r="B1127" s="14">
        <v>42.822200156060717</v>
      </c>
      <c r="C1127" s="14">
        <v>34.027912363834616</v>
      </c>
      <c r="D1127" s="5">
        <v>42.764024310147512</v>
      </c>
    </row>
    <row r="1128" spans="1:4" x14ac:dyDescent="0.3">
      <c r="A1128">
        <v>1127</v>
      </c>
      <c r="B1128" s="14">
        <v>42.654958737643128</v>
      </c>
      <c r="C1128" s="14">
        <v>33.984264821838309</v>
      </c>
      <c r="D1128" s="5">
        <v>44.968583088811506</v>
      </c>
    </row>
    <row r="1129" spans="1:4" x14ac:dyDescent="0.3">
      <c r="A1129">
        <v>1128</v>
      </c>
      <c r="B1129" s="14">
        <v>43.695371951648262</v>
      </c>
      <c r="C1129" s="14">
        <v>34.000691334343678</v>
      </c>
      <c r="D1129" s="5">
        <v>41.935478443759166</v>
      </c>
    </row>
    <row r="1130" spans="1:4" x14ac:dyDescent="0.3">
      <c r="A1130">
        <v>1129</v>
      </c>
      <c r="B1130" s="14">
        <v>44.203166708269002</v>
      </c>
      <c r="C1130" s="14">
        <v>34.872291454462442</v>
      </c>
      <c r="D1130" s="5">
        <v>41.677439300591509</v>
      </c>
    </row>
    <row r="1131" spans="1:4" x14ac:dyDescent="0.3">
      <c r="A1131">
        <v>1130</v>
      </c>
      <c r="B1131" s="14">
        <v>39.946561840885401</v>
      </c>
      <c r="C1131" s="14">
        <v>33.72267277636184</v>
      </c>
      <c r="D1131" s="5">
        <v>44.724779332813391</v>
      </c>
    </row>
    <row r="1132" spans="1:4" x14ac:dyDescent="0.3">
      <c r="A1132">
        <v>1131</v>
      </c>
      <c r="B1132" s="14">
        <v>44.611918772127495</v>
      </c>
      <c r="C1132" s="14">
        <v>36.07346893952684</v>
      </c>
      <c r="D1132" s="5">
        <v>43.487335389437774</v>
      </c>
    </row>
    <row r="1133" spans="1:4" x14ac:dyDescent="0.3">
      <c r="A1133">
        <v>1132</v>
      </c>
      <c r="B1133" s="14">
        <v>42.073406566413531</v>
      </c>
      <c r="C1133" s="14">
        <v>35.402177845561624</v>
      </c>
      <c r="D1133" s="5">
        <v>43.579251724179024</v>
      </c>
    </row>
    <row r="1134" spans="1:4" x14ac:dyDescent="0.3">
      <c r="A1134">
        <v>1133</v>
      </c>
      <c r="B1134" s="14">
        <v>44.813280282269226</v>
      </c>
      <c r="C1134" s="14">
        <v>33.830091081604337</v>
      </c>
      <c r="D1134" s="5">
        <v>43.350352070939699</v>
      </c>
    </row>
    <row r="1135" spans="1:4" x14ac:dyDescent="0.3">
      <c r="A1135">
        <v>1134</v>
      </c>
      <c r="B1135" s="14">
        <v>41.345436947413909</v>
      </c>
      <c r="C1135" s="14">
        <v>34.587347626391569</v>
      </c>
      <c r="D1135" s="5">
        <v>42.550920783022917</v>
      </c>
    </row>
    <row r="1136" spans="1:4" x14ac:dyDescent="0.3">
      <c r="A1136">
        <v>1135</v>
      </c>
      <c r="B1136" s="14">
        <v>42.997805963052052</v>
      </c>
      <c r="C1136" s="14">
        <v>35.599158626145083</v>
      </c>
      <c r="D1136" s="5">
        <v>41.71884876126726</v>
      </c>
    </row>
    <row r="1137" spans="1:4" x14ac:dyDescent="0.3">
      <c r="A1137">
        <v>1136</v>
      </c>
      <c r="B1137" s="14">
        <v>44.07780184703271</v>
      </c>
      <c r="C1137" s="14">
        <v>34.327555311050318</v>
      </c>
      <c r="D1137" s="5">
        <v>43.585459179197521</v>
      </c>
    </row>
    <row r="1138" spans="1:4" x14ac:dyDescent="0.3">
      <c r="A1138">
        <v>1137</v>
      </c>
      <c r="B1138" s="14">
        <v>43.577955564990248</v>
      </c>
      <c r="C1138" s="14">
        <v>33.345148214323558</v>
      </c>
      <c r="D1138" s="5">
        <v>44.017091757972509</v>
      </c>
    </row>
    <row r="1139" spans="1:4" x14ac:dyDescent="0.3">
      <c r="A1139">
        <v>1138</v>
      </c>
      <c r="B1139" s="14">
        <v>40.494499736585951</v>
      </c>
      <c r="C1139" s="14">
        <v>33.088204760888424</v>
      </c>
      <c r="D1139" s="5">
        <v>40.487132405512526</v>
      </c>
    </row>
    <row r="1140" spans="1:4" x14ac:dyDescent="0.3">
      <c r="A1140">
        <v>1139</v>
      </c>
      <c r="B1140" s="14">
        <v>44.882313279384874</v>
      </c>
      <c r="C1140" s="14">
        <v>32.133425285050869</v>
      </c>
      <c r="D1140" s="5">
        <v>42.587965289011677</v>
      </c>
    </row>
    <row r="1141" spans="1:4" x14ac:dyDescent="0.3">
      <c r="A1141">
        <v>1140</v>
      </c>
      <c r="B1141" s="14">
        <v>46.364438778590433</v>
      </c>
      <c r="C1141" s="14">
        <v>37.206932673415771</v>
      </c>
      <c r="D1141" s="5">
        <v>44.68347192448492</v>
      </c>
    </row>
    <row r="1142" spans="1:4" x14ac:dyDescent="0.3">
      <c r="A1142">
        <v>1141</v>
      </c>
      <c r="B1142" s="14">
        <v>42.833387107945924</v>
      </c>
      <c r="C1142" s="14">
        <v>33.481355851331543</v>
      </c>
      <c r="D1142" s="5">
        <v>41.135584525675419</v>
      </c>
    </row>
    <row r="1143" spans="1:4" x14ac:dyDescent="0.3">
      <c r="A1143">
        <v>1142</v>
      </c>
      <c r="B1143" s="14">
        <v>41.542254624531481</v>
      </c>
      <c r="C1143" s="14">
        <v>36.469640558339194</v>
      </c>
      <c r="D1143" s="5">
        <v>42.423845308506543</v>
      </c>
    </row>
    <row r="1144" spans="1:4" x14ac:dyDescent="0.3">
      <c r="A1144">
        <v>1143</v>
      </c>
      <c r="B1144" s="14">
        <v>41.027803749703622</v>
      </c>
      <c r="C1144" s="14">
        <v>32.514174612931932</v>
      </c>
      <c r="D1144" s="5">
        <v>41.420761288368674</v>
      </c>
    </row>
    <row r="1145" spans="1:4" x14ac:dyDescent="0.3">
      <c r="A1145">
        <v>1144</v>
      </c>
      <c r="B1145" s="14">
        <v>44.025446809601412</v>
      </c>
      <c r="C1145" s="14">
        <v>34.686185933366211</v>
      </c>
      <c r="D1145" s="5">
        <v>42.948984689393868</v>
      </c>
    </row>
    <row r="1146" spans="1:4" x14ac:dyDescent="0.3">
      <c r="A1146">
        <v>1145</v>
      </c>
      <c r="B1146" s="14">
        <v>42.752221242528528</v>
      </c>
      <c r="C1146" s="14">
        <v>33.144275348793208</v>
      </c>
      <c r="D1146" s="5">
        <v>45.128208527283391</v>
      </c>
    </row>
    <row r="1147" spans="1:4" x14ac:dyDescent="0.3">
      <c r="A1147">
        <v>1146</v>
      </c>
      <c r="B1147" s="14">
        <v>44.580279990009998</v>
      </c>
      <c r="C1147" s="14">
        <v>36.369973650599228</v>
      </c>
      <c r="D1147" s="5">
        <v>42.914998737000346</v>
      </c>
    </row>
    <row r="1148" spans="1:4" x14ac:dyDescent="0.3">
      <c r="A1148">
        <v>1147</v>
      </c>
      <c r="B1148" s="14">
        <v>42.70429737398026</v>
      </c>
      <c r="C1148" s="14">
        <v>33.904546822761134</v>
      </c>
      <c r="D1148" s="5">
        <v>43.019291513075828</v>
      </c>
    </row>
    <row r="1149" spans="1:4" x14ac:dyDescent="0.3">
      <c r="A1149">
        <v>1148</v>
      </c>
      <c r="B1149" s="14">
        <v>45.146953147528784</v>
      </c>
      <c r="C1149" s="14">
        <v>32.601040991819772</v>
      </c>
      <c r="D1149" s="5">
        <v>45.662722975248066</v>
      </c>
    </row>
    <row r="1150" spans="1:4" x14ac:dyDescent="0.3">
      <c r="A1150">
        <v>1149</v>
      </c>
      <c r="B1150" s="14">
        <v>43.766252191092654</v>
      </c>
      <c r="C1150" s="14">
        <v>34.098397459134944</v>
      </c>
      <c r="D1150" s="5">
        <v>43.973064494372238</v>
      </c>
    </row>
    <row r="1151" spans="1:4" x14ac:dyDescent="0.3">
      <c r="A1151">
        <v>1150</v>
      </c>
      <c r="B1151" s="14">
        <v>43.981432640965934</v>
      </c>
      <c r="C1151" s="14">
        <v>38.329177462347879</v>
      </c>
      <c r="D1151" s="5">
        <v>42.944459912661657</v>
      </c>
    </row>
    <row r="1152" spans="1:4" x14ac:dyDescent="0.3">
      <c r="A1152">
        <v>1151</v>
      </c>
      <c r="B1152" s="14">
        <v>44.016576482410237</v>
      </c>
      <c r="C1152" s="14">
        <v>32.461422797520051</v>
      </c>
      <c r="D1152" s="5">
        <v>45.354186050817873</v>
      </c>
    </row>
    <row r="1153" spans="1:4" x14ac:dyDescent="0.3">
      <c r="A1153">
        <v>1152</v>
      </c>
      <c r="B1153" s="14">
        <v>41.97699341807013</v>
      </c>
      <c r="C1153" s="14">
        <v>32.956819222190589</v>
      </c>
      <c r="D1153" s="5">
        <v>44.078892059242385</v>
      </c>
    </row>
    <row r="1154" spans="1:4" x14ac:dyDescent="0.3">
      <c r="A1154">
        <v>1153</v>
      </c>
      <c r="B1154" s="14">
        <v>41.186943880017523</v>
      </c>
      <c r="C1154" s="14">
        <v>34.134781122062613</v>
      </c>
      <c r="D1154" s="5">
        <v>41.802520498672493</v>
      </c>
    </row>
    <row r="1155" spans="1:4" x14ac:dyDescent="0.3">
      <c r="A1155">
        <v>1154</v>
      </c>
      <c r="B1155" s="14">
        <v>42.936903140120513</v>
      </c>
      <c r="C1155" s="14">
        <v>31.492043538747701</v>
      </c>
      <c r="D1155" s="5">
        <v>43.279291092880527</v>
      </c>
    </row>
    <row r="1156" spans="1:4" x14ac:dyDescent="0.3">
      <c r="A1156">
        <v>1155</v>
      </c>
      <c r="B1156" s="14">
        <v>43.224900432101684</v>
      </c>
      <c r="C1156" s="14">
        <v>32.946710347966231</v>
      </c>
      <c r="D1156" s="5">
        <v>40.890558322544607</v>
      </c>
    </row>
    <row r="1157" spans="1:4" x14ac:dyDescent="0.3">
      <c r="A1157">
        <v>1156</v>
      </c>
      <c r="B1157" s="14">
        <v>45.684057757655175</v>
      </c>
      <c r="C1157" s="14">
        <v>32.858466041168725</v>
      </c>
      <c r="D1157" s="5">
        <v>43.941898675188149</v>
      </c>
    </row>
    <row r="1158" spans="1:4" x14ac:dyDescent="0.3">
      <c r="A1158">
        <v>1157</v>
      </c>
      <c r="B1158" s="14">
        <v>43.759499053910901</v>
      </c>
      <c r="C1158" s="14">
        <v>32.041177748260168</v>
      </c>
      <c r="D1158" s="5">
        <v>44.074798242402125</v>
      </c>
    </row>
    <row r="1159" spans="1:4" x14ac:dyDescent="0.3">
      <c r="A1159">
        <v>1158</v>
      </c>
      <c r="B1159" s="14">
        <v>44.231372060528066</v>
      </c>
      <c r="C1159" s="14">
        <v>37.192723972236884</v>
      </c>
      <c r="D1159" s="5">
        <v>45.734923174424381</v>
      </c>
    </row>
    <row r="1160" spans="1:4" x14ac:dyDescent="0.3">
      <c r="A1160">
        <v>1159</v>
      </c>
      <c r="B1160" s="14">
        <v>44.231604169419683</v>
      </c>
      <c r="C1160" s="14">
        <v>36.898873199016087</v>
      </c>
      <c r="D1160" s="5">
        <v>41.397331514668309</v>
      </c>
    </row>
    <row r="1161" spans="1:4" x14ac:dyDescent="0.3">
      <c r="A1161">
        <v>1160</v>
      </c>
      <c r="B1161" s="14">
        <v>42.834295092900895</v>
      </c>
      <c r="C1161" s="14">
        <v>34.140477444316453</v>
      </c>
      <c r="D1161" s="5">
        <v>45.361955636513528</v>
      </c>
    </row>
    <row r="1162" spans="1:4" x14ac:dyDescent="0.3">
      <c r="A1162">
        <v>1161</v>
      </c>
      <c r="B1162" s="14">
        <v>43.060851589248095</v>
      </c>
      <c r="C1162" s="14">
        <v>35.49085774450996</v>
      </c>
      <c r="D1162" s="5">
        <v>42.34415373681604</v>
      </c>
    </row>
    <row r="1163" spans="1:4" x14ac:dyDescent="0.3">
      <c r="A1163">
        <v>1162</v>
      </c>
      <c r="B1163" s="14">
        <v>43.473657205119601</v>
      </c>
      <c r="C1163" s="14">
        <v>34.221509136262569</v>
      </c>
      <c r="D1163" s="5">
        <v>41.453133440240642</v>
      </c>
    </row>
    <row r="1164" spans="1:4" x14ac:dyDescent="0.3">
      <c r="A1164">
        <v>1163</v>
      </c>
      <c r="B1164" s="14">
        <v>41.989198974705033</v>
      </c>
      <c r="C1164" s="14">
        <v>34.180494035385451</v>
      </c>
      <c r="D1164" s="5">
        <v>44.996206246148873</v>
      </c>
    </row>
    <row r="1165" spans="1:4" x14ac:dyDescent="0.3">
      <c r="A1165">
        <v>1164</v>
      </c>
      <c r="B1165" s="14">
        <v>44.413461420703563</v>
      </c>
      <c r="C1165" s="14">
        <v>34.985364082172111</v>
      </c>
      <c r="D1165" s="5">
        <v>41.445314109383908</v>
      </c>
    </row>
    <row r="1166" spans="1:4" x14ac:dyDescent="0.3">
      <c r="A1166">
        <v>1165</v>
      </c>
      <c r="B1166" s="14">
        <v>43.001392370280456</v>
      </c>
      <c r="C1166" s="14">
        <v>36.665596155216981</v>
      </c>
      <c r="D1166" s="5">
        <v>43.928341513353026</v>
      </c>
    </row>
    <row r="1167" spans="1:4" x14ac:dyDescent="0.3">
      <c r="A1167">
        <v>1166</v>
      </c>
      <c r="B1167" s="14">
        <v>44.106638024780466</v>
      </c>
      <c r="C1167" s="14">
        <v>35.82173949027635</v>
      </c>
      <c r="D1167" s="5">
        <v>43.584244723827986</v>
      </c>
    </row>
    <row r="1168" spans="1:4" x14ac:dyDescent="0.3">
      <c r="A1168">
        <v>1167</v>
      </c>
      <c r="B1168" s="14">
        <v>43.503909551630784</v>
      </c>
      <c r="C1168" s="14">
        <v>35.243973321687648</v>
      </c>
      <c r="D1168" s="5">
        <v>42.83656887674141</v>
      </c>
    </row>
    <row r="1169" spans="1:4" x14ac:dyDescent="0.3">
      <c r="A1169">
        <v>1168</v>
      </c>
      <c r="B1169" s="14">
        <v>45.658073274636827</v>
      </c>
      <c r="C1169" s="14">
        <v>34.241164151218356</v>
      </c>
      <c r="D1169" s="5">
        <v>42.213469666181076</v>
      </c>
    </row>
    <row r="1170" spans="1:4" x14ac:dyDescent="0.3">
      <c r="A1170">
        <v>1169</v>
      </c>
      <c r="B1170" s="14">
        <v>43.994910963460178</v>
      </c>
      <c r="C1170" s="14">
        <v>35.106244051538134</v>
      </c>
      <c r="D1170" s="5">
        <v>42.352950704695822</v>
      </c>
    </row>
    <row r="1171" spans="1:4" x14ac:dyDescent="0.3">
      <c r="A1171">
        <v>1170</v>
      </c>
      <c r="B1171" s="14">
        <v>43.385848962973938</v>
      </c>
      <c r="C1171" s="14">
        <v>34.083018488995954</v>
      </c>
      <c r="D1171" s="5">
        <v>43.996754511248731</v>
      </c>
    </row>
    <row r="1172" spans="1:4" x14ac:dyDescent="0.3">
      <c r="A1172">
        <v>1171</v>
      </c>
      <c r="B1172" s="14">
        <v>43.273085640948324</v>
      </c>
      <c r="C1172" s="14">
        <v>32.924016862709564</v>
      </c>
      <c r="D1172" s="5">
        <v>43.625711395005595</v>
      </c>
    </row>
    <row r="1173" spans="1:4" x14ac:dyDescent="0.3">
      <c r="A1173">
        <v>1172</v>
      </c>
      <c r="B1173" s="14">
        <v>44.798636111386202</v>
      </c>
      <c r="C1173" s="14">
        <v>33.965591678504687</v>
      </c>
      <c r="D1173" s="5">
        <v>42.434028109544613</v>
      </c>
    </row>
    <row r="1174" spans="1:4" x14ac:dyDescent="0.3">
      <c r="A1174">
        <v>1173</v>
      </c>
      <c r="B1174" s="14">
        <v>47.091143068803987</v>
      </c>
      <c r="C1174" s="14">
        <v>34.852818053503803</v>
      </c>
      <c r="D1174" s="5">
        <v>40.877302436329053</v>
      </c>
    </row>
    <row r="1175" spans="1:4" x14ac:dyDescent="0.3">
      <c r="A1175">
        <v>1174</v>
      </c>
      <c r="B1175" s="14">
        <v>44.81809113833517</v>
      </c>
      <c r="C1175" s="14">
        <v>34.038128438416678</v>
      </c>
      <c r="D1175" s="5">
        <v>40.083469965664747</v>
      </c>
    </row>
    <row r="1176" spans="1:4" x14ac:dyDescent="0.3">
      <c r="A1176">
        <v>1175</v>
      </c>
      <c r="B1176" s="14">
        <v>41.858168591176408</v>
      </c>
      <c r="C1176" s="14">
        <v>34.919146122868071</v>
      </c>
      <c r="D1176" s="5">
        <v>44.321566031450267</v>
      </c>
    </row>
    <row r="1177" spans="1:4" x14ac:dyDescent="0.3">
      <c r="A1177">
        <v>1176</v>
      </c>
      <c r="B1177" s="14">
        <v>41.178986225805986</v>
      </c>
      <c r="C1177" s="14">
        <v>33.877036660975442</v>
      </c>
      <c r="D1177" s="5">
        <v>42.985862723645226</v>
      </c>
    </row>
    <row r="1178" spans="1:4" x14ac:dyDescent="0.3">
      <c r="A1178">
        <v>1177</v>
      </c>
      <c r="B1178" s="14">
        <v>43.75773022875903</v>
      </c>
      <c r="C1178" s="14">
        <v>34.801926602742512</v>
      </c>
      <c r="D1178" s="5">
        <v>44.185654358088534</v>
      </c>
    </row>
    <row r="1179" spans="1:4" x14ac:dyDescent="0.3">
      <c r="A1179">
        <v>1178</v>
      </c>
      <c r="B1179" s="14">
        <v>42.569896536591322</v>
      </c>
      <c r="C1179" s="14">
        <v>33.328123056042223</v>
      </c>
      <c r="D1179" s="5">
        <v>40.839479611459915</v>
      </c>
    </row>
    <row r="1180" spans="1:4" x14ac:dyDescent="0.3">
      <c r="A1180">
        <v>1179</v>
      </c>
      <c r="B1180" s="14">
        <v>41.364464795270614</v>
      </c>
      <c r="C1180" s="14">
        <v>33.621169204000076</v>
      </c>
      <c r="D1180" s="5">
        <v>41.999888915603023</v>
      </c>
    </row>
    <row r="1181" spans="1:4" x14ac:dyDescent="0.3">
      <c r="A1181">
        <v>1180</v>
      </c>
      <c r="B1181" s="14">
        <v>43.674580660326704</v>
      </c>
      <c r="C1181" s="14">
        <v>35.331608008548699</v>
      </c>
      <c r="D1181" s="5">
        <v>44.216993755264745</v>
      </c>
    </row>
    <row r="1182" spans="1:4" x14ac:dyDescent="0.3">
      <c r="A1182">
        <v>1181</v>
      </c>
      <c r="B1182" s="14">
        <v>45.191534124218421</v>
      </c>
      <c r="C1182" s="14">
        <v>35.030890206831984</v>
      </c>
      <c r="D1182" s="5">
        <v>43.13431579993145</v>
      </c>
    </row>
    <row r="1183" spans="1:4" x14ac:dyDescent="0.3">
      <c r="A1183">
        <v>1182</v>
      </c>
      <c r="B1183" s="14">
        <v>43.227856648246053</v>
      </c>
      <c r="C1183" s="14">
        <v>36.711488731494505</v>
      </c>
      <c r="D1183" s="5">
        <v>44.208287289916598</v>
      </c>
    </row>
    <row r="1184" spans="1:4" x14ac:dyDescent="0.3">
      <c r="A1184">
        <v>1183</v>
      </c>
      <c r="B1184" s="14">
        <v>46.206471877198666</v>
      </c>
      <c r="C1184" s="14">
        <v>34.643592335037944</v>
      </c>
      <c r="D1184" s="5">
        <v>43.832361549797731</v>
      </c>
    </row>
    <row r="1185" spans="1:4" x14ac:dyDescent="0.3">
      <c r="A1185">
        <v>1184</v>
      </c>
      <c r="B1185" s="14">
        <v>42.106471268522519</v>
      </c>
      <c r="C1185" s="14">
        <v>32.777581609127395</v>
      </c>
      <c r="D1185" s="5">
        <v>45.052376677945027</v>
      </c>
    </row>
    <row r="1186" spans="1:4" x14ac:dyDescent="0.3">
      <c r="A1186">
        <v>1185</v>
      </c>
      <c r="B1186" s="14">
        <v>43.590623225596715</v>
      </c>
      <c r="C1186" s="14">
        <v>33.358178157263282</v>
      </c>
      <c r="D1186" s="5">
        <v>40.791002421074339</v>
      </c>
    </row>
    <row r="1187" spans="1:4" x14ac:dyDescent="0.3">
      <c r="A1187">
        <v>1186</v>
      </c>
      <c r="B1187" s="14">
        <v>42.773356843023663</v>
      </c>
      <c r="C1187" s="14">
        <v>32.892719534647078</v>
      </c>
      <c r="D1187" s="5">
        <v>46.550957281298309</v>
      </c>
    </row>
    <row r="1188" spans="1:4" x14ac:dyDescent="0.3">
      <c r="A1188">
        <v>1187</v>
      </c>
      <c r="B1188" s="14">
        <v>44.664710947919758</v>
      </c>
      <c r="C1188" s="14">
        <v>34.442071938352207</v>
      </c>
      <c r="D1188" s="5">
        <v>40.745825174360604</v>
      </c>
    </row>
    <row r="1189" spans="1:4" x14ac:dyDescent="0.3">
      <c r="A1189">
        <v>1188</v>
      </c>
      <c r="B1189" s="14">
        <v>44.658281996410146</v>
      </c>
      <c r="C1189" s="14">
        <v>33.557801220327136</v>
      </c>
      <c r="D1189" s="5">
        <v>43.726431721746884</v>
      </c>
    </row>
    <row r="1190" spans="1:4" x14ac:dyDescent="0.3">
      <c r="A1190">
        <v>1189</v>
      </c>
      <c r="B1190" s="14">
        <v>42.18390237798495</v>
      </c>
      <c r="C1190" s="14">
        <v>34.39053122811378</v>
      </c>
      <c r="D1190" s="5">
        <v>42.196590432025097</v>
      </c>
    </row>
    <row r="1191" spans="1:4" x14ac:dyDescent="0.3">
      <c r="A1191">
        <v>1190</v>
      </c>
      <c r="B1191" s="14">
        <v>42.272637371452504</v>
      </c>
      <c r="C1191" s="14">
        <v>34.761317527253425</v>
      </c>
      <c r="D1191" s="5">
        <v>42.715839172839168</v>
      </c>
    </row>
    <row r="1192" spans="1:4" x14ac:dyDescent="0.3">
      <c r="A1192">
        <v>1191</v>
      </c>
      <c r="B1192" s="14">
        <v>43.94963442665231</v>
      </c>
      <c r="C1192" s="14">
        <v>33.851392214493778</v>
      </c>
      <c r="D1192" s="5">
        <v>41.57502363005716</v>
      </c>
    </row>
    <row r="1193" spans="1:4" x14ac:dyDescent="0.3">
      <c r="A1193">
        <v>1192</v>
      </c>
      <c r="B1193" s="14">
        <v>43.85702201509303</v>
      </c>
      <c r="C1193" s="14">
        <v>36.607357356807441</v>
      </c>
      <c r="D1193" s="5">
        <v>44.785251815373854</v>
      </c>
    </row>
    <row r="1194" spans="1:4" x14ac:dyDescent="0.3">
      <c r="A1194">
        <v>1193</v>
      </c>
      <c r="B1194" s="14">
        <v>41.9154904421341</v>
      </c>
      <c r="C1194" s="14">
        <v>34.339507652145251</v>
      </c>
      <c r="D1194" s="5">
        <v>43.878743626123075</v>
      </c>
    </row>
    <row r="1195" spans="1:4" x14ac:dyDescent="0.3">
      <c r="A1195">
        <v>1194</v>
      </c>
      <c r="B1195" s="14">
        <v>44.045590804014793</v>
      </c>
      <c r="C1195" s="14">
        <v>34.206202125414997</v>
      </c>
      <c r="D1195" s="5">
        <v>43.68942052755208</v>
      </c>
    </row>
    <row r="1196" spans="1:4" x14ac:dyDescent="0.3">
      <c r="A1196">
        <v>1195</v>
      </c>
      <c r="B1196" s="14">
        <v>43.975603700796555</v>
      </c>
      <c r="C1196" s="14">
        <v>34.634164221193984</v>
      </c>
      <c r="D1196" s="5">
        <v>42.298814833586626</v>
      </c>
    </row>
    <row r="1197" spans="1:4" x14ac:dyDescent="0.3">
      <c r="A1197">
        <v>1196</v>
      </c>
      <c r="B1197" s="14">
        <v>43.846723254402789</v>
      </c>
      <c r="C1197" s="14">
        <v>37.585916196944879</v>
      </c>
      <c r="D1197" s="5">
        <v>42.229171039017793</v>
      </c>
    </row>
    <row r="1198" spans="1:4" x14ac:dyDescent="0.3">
      <c r="A1198">
        <v>1197</v>
      </c>
      <c r="B1198" s="14">
        <v>46.010246054737301</v>
      </c>
      <c r="C1198" s="14">
        <v>35.730669334205231</v>
      </c>
      <c r="D1198" s="5">
        <v>46.586231648414433</v>
      </c>
    </row>
    <row r="1199" spans="1:4" x14ac:dyDescent="0.3">
      <c r="A1199">
        <v>1198</v>
      </c>
      <c r="B1199" s="14">
        <v>42.4556340062122</v>
      </c>
      <c r="C1199" s="14">
        <v>32.711502609455842</v>
      </c>
      <c r="D1199" s="5">
        <v>43.493748863914988</v>
      </c>
    </row>
    <row r="1200" spans="1:4" x14ac:dyDescent="0.3">
      <c r="A1200">
        <v>1199</v>
      </c>
      <c r="B1200" s="14">
        <v>44.196565219834085</v>
      </c>
      <c r="C1200" s="14">
        <v>34.774192885186913</v>
      </c>
      <c r="D1200" s="5">
        <v>42.668588335399363</v>
      </c>
    </row>
    <row r="1201" spans="1:4" x14ac:dyDescent="0.3">
      <c r="A1201">
        <v>1200</v>
      </c>
      <c r="B1201" s="14">
        <v>46.569141420515152</v>
      </c>
      <c r="C1201" s="14">
        <v>33.848817299581199</v>
      </c>
      <c r="D1201" s="5">
        <v>44.574679357907542</v>
      </c>
    </row>
    <row r="1202" spans="1:4" x14ac:dyDescent="0.3">
      <c r="A1202">
        <v>1201</v>
      </c>
      <c r="B1202" s="14">
        <v>40.351568887348542</v>
      </c>
      <c r="C1202" s="14">
        <v>34.869879203458673</v>
      </c>
      <c r="D1202" s="5">
        <v>43.045529503435674</v>
      </c>
    </row>
    <row r="1203" spans="1:4" x14ac:dyDescent="0.3">
      <c r="A1203">
        <v>1202</v>
      </c>
      <c r="B1203" s="14">
        <v>43.193210758610135</v>
      </c>
      <c r="C1203" s="14">
        <v>35.61938240230451</v>
      </c>
      <c r="D1203" s="5">
        <v>44.120686403535366</v>
      </c>
    </row>
    <row r="1204" spans="1:4" x14ac:dyDescent="0.3">
      <c r="A1204">
        <v>1203</v>
      </c>
      <c r="B1204" s="14">
        <v>40.963927376072498</v>
      </c>
      <c r="C1204" s="14">
        <v>36.871493340938635</v>
      </c>
      <c r="D1204" s="5">
        <v>41.397464229520793</v>
      </c>
    </row>
    <row r="1205" spans="1:4" x14ac:dyDescent="0.3">
      <c r="A1205">
        <v>1204</v>
      </c>
      <c r="B1205" s="14">
        <v>43.371528817990132</v>
      </c>
      <c r="C1205" s="14">
        <v>34.257924627807832</v>
      </c>
      <c r="D1205" s="5">
        <v>43.99099462569599</v>
      </c>
    </row>
    <row r="1206" spans="1:4" x14ac:dyDescent="0.3">
      <c r="A1206">
        <v>1205</v>
      </c>
      <c r="B1206" s="14">
        <v>44.102932485829278</v>
      </c>
      <c r="C1206" s="14">
        <v>32.984015853085026</v>
      </c>
      <c r="D1206" s="5">
        <v>43.883090434149956</v>
      </c>
    </row>
    <row r="1207" spans="1:4" x14ac:dyDescent="0.3">
      <c r="A1207">
        <v>1206</v>
      </c>
      <c r="B1207" s="14">
        <v>42.794907618353463</v>
      </c>
      <c r="C1207" s="14">
        <v>35.58901708794545</v>
      </c>
      <c r="D1207" s="5">
        <v>42.915478418446057</v>
      </c>
    </row>
    <row r="1208" spans="1:4" x14ac:dyDescent="0.3">
      <c r="A1208">
        <v>1207</v>
      </c>
      <c r="B1208" s="14">
        <v>40.529562468625883</v>
      </c>
      <c r="C1208" s="14">
        <v>37.161856165663366</v>
      </c>
      <c r="D1208" s="5">
        <v>40.498263529609346</v>
      </c>
    </row>
    <row r="1209" spans="1:4" x14ac:dyDescent="0.3">
      <c r="A1209">
        <v>1208</v>
      </c>
      <c r="B1209" s="14">
        <v>43.886166996227509</v>
      </c>
      <c r="C1209" s="14">
        <v>35.533649219497654</v>
      </c>
      <c r="D1209" s="5">
        <v>42.307390102894502</v>
      </c>
    </row>
    <row r="1210" spans="1:4" x14ac:dyDescent="0.3">
      <c r="A1210">
        <v>1209</v>
      </c>
      <c r="B1210" s="14">
        <v>45.006255554724198</v>
      </c>
      <c r="C1210" s="14">
        <v>34.988099555656518</v>
      </c>
      <c r="D1210" s="5">
        <v>42.541609345418522</v>
      </c>
    </row>
    <row r="1211" spans="1:4" x14ac:dyDescent="0.3">
      <c r="A1211">
        <v>1210</v>
      </c>
      <c r="B1211" s="14">
        <v>45.704623817594261</v>
      </c>
      <c r="C1211" s="14">
        <v>35.353948909293052</v>
      </c>
      <c r="D1211" s="5">
        <v>42.222111209336276</v>
      </c>
    </row>
    <row r="1212" spans="1:4" x14ac:dyDescent="0.3">
      <c r="A1212">
        <v>1211</v>
      </c>
      <c r="B1212" s="14">
        <v>40.918001671849225</v>
      </c>
      <c r="C1212" s="14">
        <v>34.347785466974791</v>
      </c>
      <c r="D1212" s="5">
        <v>42.910469856954954</v>
      </c>
    </row>
    <row r="1213" spans="1:4" x14ac:dyDescent="0.3">
      <c r="A1213">
        <v>1212</v>
      </c>
      <c r="B1213" s="14">
        <v>41.648973510540849</v>
      </c>
      <c r="C1213" s="14">
        <v>33.656739775392218</v>
      </c>
      <c r="D1213" s="5">
        <v>45.478588316950734</v>
      </c>
    </row>
    <row r="1214" spans="1:4" x14ac:dyDescent="0.3">
      <c r="A1214">
        <v>1213</v>
      </c>
      <c r="B1214" s="14">
        <v>41.296317867475793</v>
      </c>
      <c r="C1214" s="14">
        <v>33.06147195690609</v>
      </c>
      <c r="D1214" s="5">
        <v>43.34106792971015</v>
      </c>
    </row>
    <row r="1215" spans="1:4" x14ac:dyDescent="0.3">
      <c r="A1215">
        <v>1214</v>
      </c>
      <c r="B1215" s="14">
        <v>41.943265840775339</v>
      </c>
      <c r="C1215" s="14">
        <v>31.708045194099412</v>
      </c>
      <c r="D1215" s="5">
        <v>45.09277521439661</v>
      </c>
    </row>
    <row r="1216" spans="1:4" x14ac:dyDescent="0.3">
      <c r="A1216">
        <v>1215</v>
      </c>
      <c r="B1216" s="14">
        <v>44.164582522627619</v>
      </c>
      <c r="C1216" s="14">
        <v>33.309651926350924</v>
      </c>
      <c r="D1216" s="5">
        <v>42.495331208785004</v>
      </c>
    </row>
    <row r="1217" spans="1:4" x14ac:dyDescent="0.3">
      <c r="A1217">
        <v>1216</v>
      </c>
      <c r="B1217" s="14">
        <v>43.398251140828869</v>
      </c>
      <c r="C1217" s="14">
        <v>32.564325514856847</v>
      </c>
      <c r="D1217" s="5">
        <v>42.746662746818444</v>
      </c>
    </row>
    <row r="1218" spans="1:4" x14ac:dyDescent="0.3">
      <c r="A1218">
        <v>1217</v>
      </c>
      <c r="B1218" s="14">
        <v>45.426214668862045</v>
      </c>
      <c r="C1218" s="14">
        <v>32.47991522194846</v>
      </c>
      <c r="D1218" s="5">
        <v>40.430070216986628</v>
      </c>
    </row>
    <row r="1219" spans="1:4" x14ac:dyDescent="0.3">
      <c r="A1219">
        <v>1218</v>
      </c>
      <c r="B1219" s="14">
        <v>43.407974082806575</v>
      </c>
      <c r="C1219" s="14">
        <v>34.721774412366393</v>
      </c>
      <c r="D1219" s="5">
        <v>45.339489952272089</v>
      </c>
    </row>
    <row r="1220" spans="1:4" x14ac:dyDescent="0.3">
      <c r="A1220">
        <v>1219</v>
      </c>
      <c r="B1220" s="14">
        <v>45.491936155408915</v>
      </c>
      <c r="C1220" s="14">
        <v>34.230556120124433</v>
      </c>
      <c r="D1220" s="5">
        <v>42.54897589467366</v>
      </c>
    </row>
    <row r="1221" spans="1:4" x14ac:dyDescent="0.3">
      <c r="A1221">
        <v>1220</v>
      </c>
      <c r="B1221" s="14">
        <v>43.704728897063404</v>
      </c>
      <c r="C1221" s="14">
        <v>35.784679117696129</v>
      </c>
      <c r="D1221" s="5">
        <v>42.123470508416467</v>
      </c>
    </row>
    <row r="1222" spans="1:4" x14ac:dyDescent="0.3">
      <c r="A1222">
        <v>1221</v>
      </c>
      <c r="B1222" s="14">
        <v>45.039757879310557</v>
      </c>
      <c r="C1222" s="14">
        <v>34.414971395909198</v>
      </c>
      <c r="D1222" s="5">
        <v>45.542602345393043</v>
      </c>
    </row>
    <row r="1223" spans="1:4" x14ac:dyDescent="0.3">
      <c r="A1223">
        <v>1222</v>
      </c>
      <c r="B1223" s="14">
        <v>45.226785057950536</v>
      </c>
      <c r="C1223" s="14">
        <v>35.72139647962387</v>
      </c>
      <c r="D1223" s="5">
        <v>45.885838126018754</v>
      </c>
    </row>
    <row r="1224" spans="1:4" x14ac:dyDescent="0.3">
      <c r="A1224">
        <v>1223</v>
      </c>
      <c r="B1224" s="14">
        <v>42.48610923788933</v>
      </c>
      <c r="C1224" s="14">
        <v>33.31271694499641</v>
      </c>
      <c r="D1224" s="5">
        <v>43.757797766653127</v>
      </c>
    </row>
    <row r="1225" spans="1:4" x14ac:dyDescent="0.3">
      <c r="A1225">
        <v>1224</v>
      </c>
      <c r="B1225" s="14">
        <v>42.848983764552671</v>
      </c>
      <c r="C1225" s="14">
        <v>35.182760994793504</v>
      </c>
      <c r="D1225" s="5">
        <v>43.059303118901667</v>
      </c>
    </row>
    <row r="1226" spans="1:4" x14ac:dyDescent="0.3">
      <c r="A1226">
        <v>1225</v>
      </c>
      <c r="B1226" s="14">
        <v>45.002643358760814</v>
      </c>
      <c r="C1226" s="14">
        <v>33.100983615584767</v>
      </c>
      <c r="D1226" s="5">
        <v>46.043462208917539</v>
      </c>
    </row>
    <row r="1227" spans="1:4" x14ac:dyDescent="0.3">
      <c r="A1227">
        <v>1226</v>
      </c>
      <c r="B1227" s="14">
        <v>42.559539783594971</v>
      </c>
      <c r="C1227" s="14">
        <v>33.790266541282328</v>
      </c>
      <c r="D1227" s="5">
        <v>45.17135403273484</v>
      </c>
    </row>
    <row r="1228" spans="1:4" x14ac:dyDescent="0.3">
      <c r="A1228">
        <v>1227</v>
      </c>
      <c r="B1228" s="14">
        <v>38.73124957575547</v>
      </c>
      <c r="C1228" s="14">
        <v>33.91131182838442</v>
      </c>
      <c r="D1228" s="5">
        <v>41.269049378541602</v>
      </c>
    </row>
    <row r="1229" spans="1:4" x14ac:dyDescent="0.3">
      <c r="A1229">
        <v>1228</v>
      </c>
      <c r="B1229" s="14">
        <v>44.828137559403217</v>
      </c>
      <c r="C1229" s="14">
        <v>34.588560580454441</v>
      </c>
      <c r="D1229" s="5">
        <v>43.724907287137206</v>
      </c>
    </row>
    <row r="1230" spans="1:4" x14ac:dyDescent="0.3">
      <c r="A1230">
        <v>1229</v>
      </c>
      <c r="B1230" s="14">
        <v>44.215682416345558</v>
      </c>
      <c r="C1230" s="14">
        <v>35.561618132299003</v>
      </c>
      <c r="D1230" s="5">
        <v>41.872294551197946</v>
      </c>
    </row>
    <row r="1231" spans="1:4" x14ac:dyDescent="0.3">
      <c r="A1231">
        <v>1230</v>
      </c>
      <c r="B1231" s="14">
        <v>42.7885461317927</v>
      </c>
      <c r="C1231" s="14">
        <v>33.221465945339979</v>
      </c>
      <c r="D1231" s="5">
        <v>40.739088575735245</v>
      </c>
    </row>
    <row r="1232" spans="1:4" x14ac:dyDescent="0.3">
      <c r="A1232">
        <v>1231</v>
      </c>
      <c r="B1232" s="14">
        <v>41.972375935911892</v>
      </c>
      <c r="C1232" s="14">
        <v>34.003099066920292</v>
      </c>
      <c r="D1232" s="5">
        <v>44.143783296259073</v>
      </c>
    </row>
    <row r="1233" spans="1:4" x14ac:dyDescent="0.3">
      <c r="A1233">
        <v>1232</v>
      </c>
      <c r="B1233" s="14">
        <v>43.51017748550619</v>
      </c>
      <c r="C1233" s="14">
        <v>35.115643308974811</v>
      </c>
      <c r="D1233" s="5">
        <v>42.691312624194062</v>
      </c>
    </row>
    <row r="1234" spans="1:4" x14ac:dyDescent="0.3">
      <c r="A1234">
        <v>1233</v>
      </c>
      <c r="B1234" s="14">
        <v>44.668596724271652</v>
      </c>
      <c r="C1234" s="14">
        <v>32.90548056728209</v>
      </c>
      <c r="D1234" s="5">
        <v>43.233642944509725</v>
      </c>
    </row>
    <row r="1235" spans="1:4" x14ac:dyDescent="0.3">
      <c r="A1235">
        <v>1234</v>
      </c>
      <c r="B1235" s="14">
        <v>43.822759272435945</v>
      </c>
      <c r="C1235" s="14">
        <v>35.801029437776627</v>
      </c>
      <c r="D1235" s="5">
        <v>44.660928498377331</v>
      </c>
    </row>
    <row r="1236" spans="1:4" x14ac:dyDescent="0.3">
      <c r="A1236">
        <v>1235</v>
      </c>
      <c r="B1236" s="14">
        <v>43.622504490787009</v>
      </c>
      <c r="C1236" s="14">
        <v>36.568712748710048</v>
      </c>
      <c r="D1236" s="5">
        <v>41.625489579057337</v>
      </c>
    </row>
    <row r="1237" spans="1:4" x14ac:dyDescent="0.3">
      <c r="A1237">
        <v>1236</v>
      </c>
      <c r="B1237" s="14">
        <v>44.572026188713075</v>
      </c>
      <c r="C1237" s="14">
        <v>31.979877120744881</v>
      </c>
      <c r="D1237" s="5">
        <v>46.819654663056795</v>
      </c>
    </row>
    <row r="1238" spans="1:4" x14ac:dyDescent="0.3">
      <c r="A1238">
        <v>1237</v>
      </c>
      <c r="B1238" s="14">
        <v>43.723837711042819</v>
      </c>
      <c r="C1238" s="14">
        <v>32.697367080115853</v>
      </c>
      <c r="D1238" s="5">
        <v>43.246886541511657</v>
      </c>
    </row>
    <row r="1239" spans="1:4" x14ac:dyDescent="0.3">
      <c r="A1239">
        <v>1238</v>
      </c>
      <c r="B1239" s="14">
        <v>42.936057991733684</v>
      </c>
      <c r="C1239" s="14">
        <v>35.725202158734547</v>
      </c>
      <c r="D1239" s="5">
        <v>43.663849131234841</v>
      </c>
    </row>
    <row r="1240" spans="1:4" x14ac:dyDescent="0.3">
      <c r="A1240">
        <v>1239</v>
      </c>
      <c r="B1240" s="14">
        <v>45.410271590393108</v>
      </c>
      <c r="C1240" s="14">
        <v>33.777261833757549</v>
      </c>
      <c r="D1240" s="5">
        <v>46.541429710925144</v>
      </c>
    </row>
    <row r="1241" spans="1:4" x14ac:dyDescent="0.3">
      <c r="A1241">
        <v>1240</v>
      </c>
      <c r="B1241" s="14">
        <v>47.109017711919449</v>
      </c>
      <c r="C1241" s="14">
        <v>33.935215798553614</v>
      </c>
      <c r="D1241" s="5">
        <v>43.401648061310702</v>
      </c>
    </row>
    <row r="1242" spans="1:4" x14ac:dyDescent="0.3">
      <c r="A1242">
        <v>1241</v>
      </c>
      <c r="B1242" s="14">
        <v>40.931643892594991</v>
      </c>
      <c r="C1242" s="14">
        <v>36.306216413067474</v>
      </c>
      <c r="D1242" s="5">
        <v>46.538589977991968</v>
      </c>
    </row>
    <row r="1243" spans="1:4" x14ac:dyDescent="0.3">
      <c r="A1243">
        <v>1242</v>
      </c>
      <c r="B1243" s="14">
        <v>43.533651634227446</v>
      </c>
      <c r="C1243" s="14">
        <v>32.945978591839321</v>
      </c>
      <c r="D1243" s="5">
        <v>43.705550386152247</v>
      </c>
    </row>
    <row r="1244" spans="1:4" x14ac:dyDescent="0.3">
      <c r="A1244">
        <v>1243</v>
      </c>
      <c r="B1244" s="14">
        <v>42.642055840484289</v>
      </c>
      <c r="C1244" s="14">
        <v>34.506184939025985</v>
      </c>
      <c r="D1244" s="5">
        <v>40.529626928980562</v>
      </c>
    </row>
    <row r="1245" spans="1:4" x14ac:dyDescent="0.3">
      <c r="A1245">
        <v>1244</v>
      </c>
      <c r="B1245" s="14">
        <v>42.903037709744169</v>
      </c>
      <c r="C1245" s="14">
        <v>36.372609184319934</v>
      </c>
      <c r="D1245" s="5">
        <v>44.754130975607765</v>
      </c>
    </row>
    <row r="1246" spans="1:4" x14ac:dyDescent="0.3">
      <c r="A1246">
        <v>1245</v>
      </c>
      <c r="B1246" s="14">
        <v>42.982697132807971</v>
      </c>
      <c r="C1246" s="14">
        <v>36.079570687830554</v>
      </c>
      <c r="D1246" s="5">
        <v>45.554064773625633</v>
      </c>
    </row>
    <row r="1247" spans="1:4" x14ac:dyDescent="0.3">
      <c r="A1247">
        <v>1246</v>
      </c>
      <c r="B1247" s="14">
        <v>44.325700842279019</v>
      </c>
      <c r="C1247" s="14">
        <v>33.181117277668207</v>
      </c>
      <c r="D1247" s="5">
        <v>41.257706312371376</v>
      </c>
    </row>
    <row r="1248" spans="1:4" x14ac:dyDescent="0.3">
      <c r="A1248">
        <v>1247</v>
      </c>
      <c r="B1248" s="14">
        <v>42.445727328099956</v>
      </c>
      <c r="C1248" s="14">
        <v>32.970133379702602</v>
      </c>
      <c r="D1248" s="5">
        <v>44.472694568771168</v>
      </c>
    </row>
    <row r="1249" spans="1:4" x14ac:dyDescent="0.3">
      <c r="A1249">
        <v>1248</v>
      </c>
      <c r="B1249" s="14">
        <v>45.15539232323863</v>
      </c>
      <c r="C1249" s="14">
        <v>33.428469964798282</v>
      </c>
      <c r="D1249" s="5">
        <v>45.23360491977877</v>
      </c>
    </row>
    <row r="1250" spans="1:4" x14ac:dyDescent="0.3">
      <c r="A1250">
        <v>1249</v>
      </c>
      <c r="B1250" s="14">
        <v>41.485106894578074</v>
      </c>
      <c r="C1250" s="14">
        <v>34.071450052540932</v>
      </c>
      <c r="D1250" s="5">
        <v>41.266160269602892</v>
      </c>
    </row>
    <row r="1251" spans="1:4" x14ac:dyDescent="0.3">
      <c r="A1251">
        <v>1250</v>
      </c>
      <c r="B1251" s="14">
        <v>43.115436404710422</v>
      </c>
      <c r="C1251" s="14">
        <v>34.397107101102193</v>
      </c>
      <c r="D1251" s="5">
        <v>41.691190188245869</v>
      </c>
    </row>
    <row r="1252" spans="1:4" x14ac:dyDescent="0.3">
      <c r="A1252">
        <v>1251</v>
      </c>
      <c r="B1252" s="14">
        <v>42.990420056053715</v>
      </c>
      <c r="C1252" s="14">
        <v>32.791544066647759</v>
      </c>
      <c r="D1252" s="5">
        <v>44.482902871752493</v>
      </c>
    </row>
    <row r="1253" spans="1:4" x14ac:dyDescent="0.3">
      <c r="A1253">
        <v>1252</v>
      </c>
      <c r="B1253" s="14">
        <v>43.152268173154035</v>
      </c>
      <c r="C1253" s="14">
        <v>35.993209467879097</v>
      </c>
      <c r="D1253" s="5">
        <v>43.281029193222132</v>
      </c>
    </row>
    <row r="1254" spans="1:4" x14ac:dyDescent="0.3">
      <c r="A1254">
        <v>1253</v>
      </c>
      <c r="B1254" s="14">
        <v>41.768937981215039</v>
      </c>
      <c r="C1254" s="14">
        <v>33.024162305331956</v>
      </c>
      <c r="D1254" s="5">
        <v>42.044073293017306</v>
      </c>
    </row>
    <row r="1255" spans="1:4" x14ac:dyDescent="0.3">
      <c r="A1255">
        <v>1254</v>
      </c>
      <c r="B1255" s="14">
        <v>44.362000850476889</v>
      </c>
      <c r="C1255" s="14">
        <v>33.621209487463119</v>
      </c>
      <c r="D1255" s="5">
        <v>42.348054221558343</v>
      </c>
    </row>
    <row r="1256" spans="1:4" x14ac:dyDescent="0.3">
      <c r="A1256">
        <v>1255</v>
      </c>
      <c r="B1256" s="14">
        <v>41.276224856223322</v>
      </c>
      <c r="C1256" s="14">
        <v>34.958909533491855</v>
      </c>
      <c r="D1256" s="5">
        <v>43.481260444318728</v>
      </c>
    </row>
    <row r="1257" spans="1:4" x14ac:dyDescent="0.3">
      <c r="A1257">
        <v>1256</v>
      </c>
      <c r="B1257" s="14">
        <v>43.800887208276613</v>
      </c>
      <c r="C1257" s="14">
        <v>32.809693417461162</v>
      </c>
      <c r="D1257" s="5">
        <v>45.650759719618087</v>
      </c>
    </row>
    <row r="1258" spans="1:4" x14ac:dyDescent="0.3">
      <c r="A1258">
        <v>1257</v>
      </c>
      <c r="B1258" s="14">
        <v>41.95918264669384</v>
      </c>
      <c r="C1258" s="14">
        <v>35.652698292344446</v>
      </c>
      <c r="D1258" s="5">
        <v>43.060630849862932</v>
      </c>
    </row>
    <row r="1259" spans="1:4" x14ac:dyDescent="0.3">
      <c r="A1259">
        <v>1258</v>
      </c>
      <c r="B1259" s="14">
        <v>41.234002352194928</v>
      </c>
      <c r="C1259" s="14">
        <v>34.563231783018381</v>
      </c>
      <c r="D1259" s="5">
        <v>44.398729675509792</v>
      </c>
    </row>
    <row r="1260" spans="1:4" x14ac:dyDescent="0.3">
      <c r="A1260">
        <v>1259</v>
      </c>
      <c r="B1260" s="14">
        <v>40.354400234501576</v>
      </c>
      <c r="C1260" s="14">
        <v>35.585312782449179</v>
      </c>
      <c r="D1260" s="5">
        <v>45.969205090558276</v>
      </c>
    </row>
    <row r="1261" spans="1:4" x14ac:dyDescent="0.3">
      <c r="A1261">
        <v>1260</v>
      </c>
      <c r="B1261" s="14">
        <v>43.564857181750398</v>
      </c>
      <c r="C1261" s="14">
        <v>32.433442174930711</v>
      </c>
      <c r="D1261" s="5">
        <v>42.768732201240788</v>
      </c>
    </row>
    <row r="1262" spans="1:4" x14ac:dyDescent="0.3">
      <c r="A1262">
        <v>1261</v>
      </c>
      <c r="B1262" s="14">
        <v>44.49541328465294</v>
      </c>
      <c r="C1262" s="14">
        <v>34.880544697667354</v>
      </c>
      <c r="D1262" s="5">
        <v>43.523315694112057</v>
      </c>
    </row>
    <row r="1263" spans="1:4" x14ac:dyDescent="0.3">
      <c r="A1263">
        <v>1262</v>
      </c>
      <c r="B1263" s="14">
        <v>43.529819658833858</v>
      </c>
      <c r="C1263" s="14">
        <v>34.808860020704955</v>
      </c>
      <c r="D1263" s="5">
        <v>44.942655721524815</v>
      </c>
    </row>
    <row r="1264" spans="1:4" x14ac:dyDescent="0.3">
      <c r="A1264">
        <v>1263</v>
      </c>
      <c r="B1264" s="14">
        <v>45.384666843668306</v>
      </c>
      <c r="C1264" s="14">
        <v>33.794781992573171</v>
      </c>
      <c r="D1264" s="5">
        <v>41.008841807279993</v>
      </c>
    </row>
    <row r="1265" spans="1:4" x14ac:dyDescent="0.3">
      <c r="A1265">
        <v>1264</v>
      </c>
      <c r="B1265" s="14">
        <v>44.807015228161461</v>
      </c>
      <c r="C1265" s="14">
        <v>36.118228440565936</v>
      </c>
      <c r="D1265" s="5">
        <v>45.003511927607803</v>
      </c>
    </row>
    <row r="1266" spans="1:4" x14ac:dyDescent="0.3">
      <c r="A1266">
        <v>1265</v>
      </c>
      <c r="B1266" s="14">
        <v>42.47854095375147</v>
      </c>
      <c r="C1266" s="14">
        <v>36.362120098591021</v>
      </c>
      <c r="D1266" s="5">
        <v>42.140516726060731</v>
      </c>
    </row>
    <row r="1267" spans="1:4" x14ac:dyDescent="0.3">
      <c r="A1267">
        <v>1266</v>
      </c>
      <c r="B1267" s="14">
        <v>42.308917315284916</v>
      </c>
      <c r="C1267" s="14">
        <v>36.36155658476131</v>
      </c>
      <c r="D1267" s="5">
        <v>42.161700421655475</v>
      </c>
    </row>
    <row r="1268" spans="1:4" x14ac:dyDescent="0.3">
      <c r="A1268">
        <v>1267</v>
      </c>
      <c r="B1268" s="14">
        <v>44.3544446241632</v>
      </c>
      <c r="C1268" s="14">
        <v>35.829752112794594</v>
      </c>
      <c r="D1268" s="5">
        <v>43.711378152475852</v>
      </c>
    </row>
    <row r="1269" spans="1:4" x14ac:dyDescent="0.3">
      <c r="A1269">
        <v>1268</v>
      </c>
      <c r="B1269" s="14">
        <v>41.589500186623852</v>
      </c>
      <c r="C1269" s="14">
        <v>35.817747956257875</v>
      </c>
      <c r="D1269" s="5">
        <v>43.416715889221585</v>
      </c>
    </row>
    <row r="1270" spans="1:4" x14ac:dyDescent="0.3">
      <c r="A1270">
        <v>1269</v>
      </c>
      <c r="B1270" s="14">
        <v>41.746919388329779</v>
      </c>
      <c r="C1270" s="14">
        <v>32.350458951046882</v>
      </c>
      <c r="D1270" s="5">
        <v>42.109584997239494</v>
      </c>
    </row>
    <row r="1271" spans="1:4" x14ac:dyDescent="0.3">
      <c r="A1271">
        <v>1270</v>
      </c>
      <c r="B1271" s="14">
        <v>43.728805227823202</v>
      </c>
      <c r="C1271" s="14">
        <v>32.948804024337434</v>
      </c>
      <c r="D1271" s="5">
        <v>45.929521397512261</v>
      </c>
    </row>
    <row r="1272" spans="1:4" x14ac:dyDescent="0.3">
      <c r="A1272">
        <v>1271</v>
      </c>
      <c r="B1272" s="14">
        <v>42.150351935362366</v>
      </c>
      <c r="C1272" s="14">
        <v>34.551848645152376</v>
      </c>
      <c r="D1272" s="5">
        <v>43.684448487280996</v>
      </c>
    </row>
    <row r="1273" spans="1:4" x14ac:dyDescent="0.3">
      <c r="A1273">
        <v>1272</v>
      </c>
      <c r="B1273" s="14">
        <v>44.804112805293407</v>
      </c>
      <c r="C1273" s="14">
        <v>34.521814929097502</v>
      </c>
      <c r="D1273" s="5">
        <v>42.893808203797263</v>
      </c>
    </row>
    <row r="1274" spans="1:4" x14ac:dyDescent="0.3">
      <c r="A1274">
        <v>1273</v>
      </c>
      <c r="B1274" s="14">
        <v>44.074311889696631</v>
      </c>
      <c r="C1274" s="14">
        <v>36.598571170871878</v>
      </c>
      <c r="D1274" s="5">
        <v>43.907089015915098</v>
      </c>
    </row>
    <row r="1275" spans="1:4" x14ac:dyDescent="0.3">
      <c r="A1275">
        <v>1274</v>
      </c>
      <c r="B1275" s="14">
        <v>44.485344021976161</v>
      </c>
      <c r="C1275" s="14">
        <v>32.853243435823472</v>
      </c>
      <c r="D1275" s="5">
        <v>43.463639314402045</v>
      </c>
    </row>
    <row r="1276" spans="1:4" x14ac:dyDescent="0.3">
      <c r="A1276">
        <v>1275</v>
      </c>
      <c r="B1276" s="14">
        <v>43.661263556781627</v>
      </c>
      <c r="C1276" s="14">
        <v>33.232135814856598</v>
      </c>
      <c r="D1276" s="5">
        <v>43.286395060987296</v>
      </c>
    </row>
    <row r="1277" spans="1:4" x14ac:dyDescent="0.3">
      <c r="A1277">
        <v>1276</v>
      </c>
      <c r="B1277" s="14">
        <v>45.019163784058748</v>
      </c>
      <c r="C1277" s="14">
        <v>34.535083642993584</v>
      </c>
      <c r="D1277" s="5">
        <v>45.041899826010976</v>
      </c>
    </row>
    <row r="1278" spans="1:4" x14ac:dyDescent="0.3">
      <c r="A1278">
        <v>1277</v>
      </c>
      <c r="B1278" s="14">
        <v>41.091433663567678</v>
      </c>
      <c r="C1278" s="14">
        <v>33.457731139083513</v>
      </c>
      <c r="D1278" s="5">
        <v>42.382921095626408</v>
      </c>
    </row>
    <row r="1279" spans="1:4" x14ac:dyDescent="0.3">
      <c r="A1279">
        <v>1278</v>
      </c>
      <c r="B1279" s="14">
        <v>43.583191613810108</v>
      </c>
      <c r="C1279" s="14">
        <v>35.261850497589251</v>
      </c>
      <c r="D1279" s="5">
        <v>41.867862141368178</v>
      </c>
    </row>
    <row r="1280" spans="1:4" x14ac:dyDescent="0.3">
      <c r="A1280">
        <v>1279</v>
      </c>
      <c r="B1280" s="14">
        <v>41.456943910672301</v>
      </c>
      <c r="C1280" s="14">
        <v>35.410584202849449</v>
      </c>
      <c r="D1280" s="5">
        <v>44.905753564131132</v>
      </c>
    </row>
    <row r="1281" spans="1:4" x14ac:dyDescent="0.3">
      <c r="A1281">
        <v>1280</v>
      </c>
      <c r="B1281" s="14">
        <v>42.868496725164334</v>
      </c>
      <c r="C1281" s="14">
        <v>35.681898534358574</v>
      </c>
      <c r="D1281" s="5">
        <v>44.755520404973595</v>
      </c>
    </row>
    <row r="1282" spans="1:4" x14ac:dyDescent="0.3">
      <c r="A1282">
        <v>1281</v>
      </c>
      <c r="B1282" s="14">
        <v>44.49822060977646</v>
      </c>
      <c r="C1282" s="14">
        <v>34.550954154903032</v>
      </c>
      <c r="D1282" s="5">
        <v>41.650965765368234</v>
      </c>
    </row>
    <row r="1283" spans="1:4" x14ac:dyDescent="0.3">
      <c r="A1283">
        <v>1282</v>
      </c>
      <c r="B1283" s="14">
        <v>42.816320578399768</v>
      </c>
      <c r="C1283" s="14">
        <v>34.144482259966935</v>
      </c>
      <c r="D1283" s="5">
        <v>44.230988205388826</v>
      </c>
    </row>
    <row r="1284" spans="1:4" x14ac:dyDescent="0.3">
      <c r="A1284">
        <v>1283</v>
      </c>
      <c r="B1284" s="14">
        <v>44.296873759747207</v>
      </c>
      <c r="C1284" s="14">
        <v>31.782169731526999</v>
      </c>
      <c r="D1284" s="5">
        <v>42.385449821533143</v>
      </c>
    </row>
    <row r="1285" spans="1:4" x14ac:dyDescent="0.3">
      <c r="A1285">
        <v>1284</v>
      </c>
      <c r="B1285" s="14">
        <v>45.588087797244384</v>
      </c>
      <c r="C1285" s="14">
        <v>33.428591550102539</v>
      </c>
      <c r="D1285" s="5">
        <v>44.045220927134572</v>
      </c>
    </row>
    <row r="1286" spans="1:4" x14ac:dyDescent="0.3">
      <c r="A1286">
        <v>1285</v>
      </c>
      <c r="B1286" s="14">
        <v>42.045057242179446</v>
      </c>
      <c r="C1286" s="14">
        <v>31.972592298808362</v>
      </c>
      <c r="D1286" s="5">
        <v>44.648575209438434</v>
      </c>
    </row>
    <row r="1287" spans="1:4" x14ac:dyDescent="0.3">
      <c r="A1287">
        <v>1286</v>
      </c>
      <c r="B1287" s="14">
        <v>43.095547061075393</v>
      </c>
      <c r="C1287" s="14">
        <v>35.459996400313912</v>
      </c>
      <c r="D1287" s="5">
        <v>43.340379536261224</v>
      </c>
    </row>
    <row r="1288" spans="1:4" x14ac:dyDescent="0.3">
      <c r="A1288">
        <v>1287</v>
      </c>
      <c r="B1288" s="14">
        <v>43.751598987267471</v>
      </c>
      <c r="C1288" s="14">
        <v>34.203656611445368</v>
      </c>
      <c r="D1288" s="5">
        <v>43.052506936863075</v>
      </c>
    </row>
    <row r="1289" spans="1:4" x14ac:dyDescent="0.3">
      <c r="A1289">
        <v>1288</v>
      </c>
      <c r="B1289" s="14">
        <v>43.324231733656255</v>
      </c>
      <c r="C1289" s="14">
        <v>35.5741983049056</v>
      </c>
      <c r="D1289" s="5">
        <v>45.139722742438913</v>
      </c>
    </row>
    <row r="1290" spans="1:4" x14ac:dyDescent="0.3">
      <c r="A1290">
        <v>1289</v>
      </c>
      <c r="B1290" s="14">
        <v>43.034661297610647</v>
      </c>
      <c r="C1290" s="14">
        <v>37.205838387393669</v>
      </c>
      <c r="D1290" s="5">
        <v>43.315526039827496</v>
      </c>
    </row>
    <row r="1291" spans="1:4" x14ac:dyDescent="0.3">
      <c r="A1291">
        <v>1290</v>
      </c>
      <c r="B1291" s="14">
        <v>41.71112566888899</v>
      </c>
      <c r="C1291" s="14">
        <v>34.24894227832381</v>
      </c>
      <c r="D1291" s="5">
        <v>42.971519723593758</v>
      </c>
    </row>
    <row r="1292" spans="1:4" x14ac:dyDescent="0.3">
      <c r="A1292">
        <v>1291</v>
      </c>
      <c r="B1292" s="14">
        <v>44.153538836587913</v>
      </c>
      <c r="C1292" s="14">
        <v>34.344590831907951</v>
      </c>
      <c r="D1292" s="5">
        <v>43.131176525709606</v>
      </c>
    </row>
    <row r="1293" spans="1:4" x14ac:dyDescent="0.3">
      <c r="A1293">
        <v>1292</v>
      </c>
      <c r="B1293" s="14">
        <v>44.219804192913607</v>
      </c>
      <c r="C1293" s="14">
        <v>33.332066320590883</v>
      </c>
      <c r="D1293" s="5">
        <v>42.273250777440992</v>
      </c>
    </row>
    <row r="1294" spans="1:4" x14ac:dyDescent="0.3">
      <c r="A1294">
        <v>1293</v>
      </c>
      <c r="B1294" s="14">
        <v>46.177725077392033</v>
      </c>
      <c r="C1294" s="14">
        <v>34.15197811231576</v>
      </c>
      <c r="D1294" s="5">
        <v>42.778961421792587</v>
      </c>
    </row>
    <row r="1295" spans="1:4" x14ac:dyDescent="0.3">
      <c r="A1295">
        <v>1294</v>
      </c>
      <c r="B1295" s="14">
        <v>44.130140961077807</v>
      </c>
      <c r="C1295" s="14">
        <v>36.700949826801093</v>
      </c>
      <c r="D1295" s="5">
        <v>44.569007182542535</v>
      </c>
    </row>
    <row r="1296" spans="1:4" x14ac:dyDescent="0.3">
      <c r="A1296">
        <v>1295</v>
      </c>
      <c r="B1296" s="14">
        <v>41.772767988662409</v>
      </c>
      <c r="C1296" s="14">
        <v>33.372620864671077</v>
      </c>
      <c r="D1296" s="5">
        <v>43.683356800821549</v>
      </c>
    </row>
    <row r="1297" spans="1:4" x14ac:dyDescent="0.3">
      <c r="A1297">
        <v>1296</v>
      </c>
      <c r="B1297" s="14">
        <v>42.982265044335634</v>
      </c>
      <c r="C1297" s="14">
        <v>35.094187822463681</v>
      </c>
      <c r="D1297" s="5">
        <v>45.368106657171609</v>
      </c>
    </row>
    <row r="1298" spans="1:4" x14ac:dyDescent="0.3">
      <c r="A1298">
        <v>1297</v>
      </c>
      <c r="B1298" s="14">
        <v>43.704311883550531</v>
      </c>
      <c r="C1298" s="14">
        <v>36.289201635591326</v>
      </c>
      <c r="D1298" s="5">
        <v>44.404372384416874</v>
      </c>
    </row>
    <row r="1299" spans="1:4" x14ac:dyDescent="0.3">
      <c r="A1299">
        <v>1298</v>
      </c>
      <c r="B1299" s="14">
        <v>43.32105279649808</v>
      </c>
      <c r="C1299" s="14">
        <v>34.701249126501189</v>
      </c>
      <c r="D1299" s="5">
        <v>45.545207837987256</v>
      </c>
    </row>
    <row r="1300" spans="1:4" x14ac:dyDescent="0.3">
      <c r="A1300">
        <v>1299</v>
      </c>
      <c r="B1300" s="14">
        <v>42.326180855850431</v>
      </c>
      <c r="C1300" s="14">
        <v>34.130642645559092</v>
      </c>
      <c r="D1300" s="5">
        <v>44.24256813874625</v>
      </c>
    </row>
    <row r="1301" spans="1:4" x14ac:dyDescent="0.3">
      <c r="A1301">
        <v>1300</v>
      </c>
      <c r="B1301" s="14">
        <v>41.297106182676771</v>
      </c>
      <c r="C1301" s="14">
        <v>32.791877439441137</v>
      </c>
      <c r="D1301" s="5">
        <v>41.261303249856546</v>
      </c>
    </row>
    <row r="1302" spans="1:4" x14ac:dyDescent="0.3">
      <c r="A1302">
        <v>1301</v>
      </c>
      <c r="B1302" s="14">
        <v>43.764419579538327</v>
      </c>
      <c r="C1302" s="14">
        <v>32.138205503411967</v>
      </c>
      <c r="D1302" s="5">
        <v>41.142515713100444</v>
      </c>
    </row>
    <row r="1303" spans="1:4" x14ac:dyDescent="0.3">
      <c r="A1303">
        <v>1302</v>
      </c>
      <c r="B1303" s="14">
        <v>41.773793351923871</v>
      </c>
      <c r="C1303" s="14">
        <v>32.752164767493113</v>
      </c>
      <c r="D1303" s="5">
        <v>43.374927910398306</v>
      </c>
    </row>
    <row r="1304" spans="1:4" x14ac:dyDescent="0.3">
      <c r="A1304">
        <v>1303</v>
      </c>
      <c r="B1304" s="14">
        <v>43.858733101938192</v>
      </c>
      <c r="C1304" s="14">
        <v>34.436889467513595</v>
      </c>
      <c r="D1304" s="5">
        <v>42.202194145066542</v>
      </c>
    </row>
    <row r="1305" spans="1:4" x14ac:dyDescent="0.3">
      <c r="A1305">
        <v>1304</v>
      </c>
      <c r="B1305" s="14">
        <v>42.069043315434925</v>
      </c>
      <c r="C1305" s="14">
        <v>34.099078107634547</v>
      </c>
      <c r="D1305" s="5">
        <v>45.242571198796831</v>
      </c>
    </row>
    <row r="1306" spans="1:4" x14ac:dyDescent="0.3">
      <c r="A1306">
        <v>1305</v>
      </c>
      <c r="B1306" s="14">
        <v>43.322448968197826</v>
      </c>
      <c r="C1306" s="14">
        <v>33.34972798702178</v>
      </c>
      <c r="D1306" s="5">
        <v>45.042647178783419</v>
      </c>
    </row>
    <row r="1307" spans="1:4" x14ac:dyDescent="0.3">
      <c r="A1307">
        <v>1306</v>
      </c>
      <c r="B1307" s="14">
        <v>43.041688911719795</v>
      </c>
      <c r="C1307" s="14">
        <v>34.994025638074227</v>
      </c>
      <c r="D1307" s="5">
        <v>45.044860690335149</v>
      </c>
    </row>
    <row r="1308" spans="1:4" x14ac:dyDescent="0.3">
      <c r="A1308">
        <v>1307</v>
      </c>
      <c r="B1308" s="14">
        <v>43.909853457990813</v>
      </c>
      <c r="C1308" s="14">
        <v>35.354292596410694</v>
      </c>
      <c r="D1308" s="5">
        <v>42.774856439193087</v>
      </c>
    </row>
    <row r="1309" spans="1:4" x14ac:dyDescent="0.3">
      <c r="A1309">
        <v>1308</v>
      </c>
      <c r="B1309" s="14">
        <v>45.728991532212923</v>
      </c>
      <c r="C1309" s="14">
        <v>32.896008835412957</v>
      </c>
      <c r="D1309" s="5">
        <v>43.67198217301307</v>
      </c>
    </row>
    <row r="1310" spans="1:4" x14ac:dyDescent="0.3">
      <c r="A1310">
        <v>1309</v>
      </c>
      <c r="B1310" s="14">
        <v>45.855879668862272</v>
      </c>
      <c r="C1310" s="14">
        <v>33.821841112547183</v>
      </c>
      <c r="D1310" s="5">
        <v>44.880775096124069</v>
      </c>
    </row>
    <row r="1311" spans="1:4" x14ac:dyDescent="0.3">
      <c r="A1311">
        <v>1310</v>
      </c>
      <c r="B1311" s="14">
        <v>45.289994808932427</v>
      </c>
      <c r="C1311" s="14">
        <v>35.826094527031607</v>
      </c>
      <c r="D1311" s="5">
        <v>42.004634290330962</v>
      </c>
    </row>
    <row r="1312" spans="1:4" x14ac:dyDescent="0.3">
      <c r="A1312">
        <v>1311</v>
      </c>
      <c r="B1312" s="14">
        <v>45.510072752835548</v>
      </c>
      <c r="C1312" s="14">
        <v>33.045853315587664</v>
      </c>
      <c r="D1312" s="5">
        <v>43.991612370336632</v>
      </c>
    </row>
    <row r="1313" spans="1:4" x14ac:dyDescent="0.3">
      <c r="A1313">
        <v>1312</v>
      </c>
      <c r="B1313" s="14">
        <v>43.247831403340612</v>
      </c>
      <c r="C1313" s="14">
        <v>34.679800981161932</v>
      </c>
      <c r="D1313" s="5">
        <v>43.680919422597228</v>
      </c>
    </row>
    <row r="1314" spans="1:4" x14ac:dyDescent="0.3">
      <c r="A1314">
        <v>1313</v>
      </c>
      <c r="B1314" s="14">
        <v>44.883432892135737</v>
      </c>
      <c r="C1314" s="14">
        <v>35.488644709712872</v>
      </c>
      <c r="D1314" s="5">
        <v>42.286941614358852</v>
      </c>
    </row>
    <row r="1315" spans="1:4" x14ac:dyDescent="0.3">
      <c r="A1315">
        <v>1314</v>
      </c>
      <c r="B1315" s="14">
        <v>42.175360207440654</v>
      </c>
      <c r="C1315" s="14">
        <v>35.350005338759352</v>
      </c>
      <c r="D1315" s="5">
        <v>42.698486384458107</v>
      </c>
    </row>
    <row r="1316" spans="1:4" x14ac:dyDescent="0.3">
      <c r="A1316">
        <v>1315</v>
      </c>
      <c r="B1316" s="14">
        <v>42.331561843162419</v>
      </c>
      <c r="C1316" s="14">
        <v>37.731501872700086</v>
      </c>
      <c r="D1316" s="5">
        <v>41.989305732436108</v>
      </c>
    </row>
    <row r="1317" spans="1:4" x14ac:dyDescent="0.3">
      <c r="A1317">
        <v>1316</v>
      </c>
      <c r="B1317" s="14">
        <v>44.637700075072416</v>
      </c>
      <c r="C1317" s="14">
        <v>34.947467035658867</v>
      </c>
      <c r="D1317" s="5">
        <v>44.894464912920981</v>
      </c>
    </row>
    <row r="1318" spans="1:4" x14ac:dyDescent="0.3">
      <c r="A1318">
        <v>1317</v>
      </c>
      <c r="B1318" s="14">
        <v>45.677764849533141</v>
      </c>
      <c r="C1318" s="14">
        <v>35.533571948637501</v>
      </c>
      <c r="D1318" s="5">
        <v>42.339140772575064</v>
      </c>
    </row>
    <row r="1319" spans="1:4" x14ac:dyDescent="0.3">
      <c r="A1319">
        <v>1318</v>
      </c>
      <c r="B1319" s="14">
        <v>44.107418941071231</v>
      </c>
      <c r="C1319" s="14">
        <v>35.686257599049213</v>
      </c>
      <c r="D1319" s="5">
        <v>43.226053036053912</v>
      </c>
    </row>
    <row r="1320" spans="1:4" x14ac:dyDescent="0.3">
      <c r="A1320">
        <v>1319</v>
      </c>
      <c r="B1320" s="14">
        <v>41.553626989091633</v>
      </c>
      <c r="C1320" s="14">
        <v>33.220923342734217</v>
      </c>
      <c r="D1320" s="5">
        <v>41.987638941065221</v>
      </c>
    </row>
    <row r="1321" spans="1:4" x14ac:dyDescent="0.3">
      <c r="A1321">
        <v>1320</v>
      </c>
      <c r="B1321" s="14">
        <v>40.936179625740479</v>
      </c>
      <c r="C1321" s="14">
        <v>33.541949694417276</v>
      </c>
      <c r="D1321" s="5">
        <v>42.594147402698418</v>
      </c>
    </row>
    <row r="1322" spans="1:4" x14ac:dyDescent="0.3">
      <c r="A1322">
        <v>1321</v>
      </c>
      <c r="B1322" s="14">
        <v>41.100107270110826</v>
      </c>
      <c r="C1322" s="14">
        <v>36.589748995575519</v>
      </c>
      <c r="D1322" s="5">
        <v>45.803406841554022</v>
      </c>
    </row>
    <row r="1323" spans="1:4" x14ac:dyDescent="0.3">
      <c r="A1323">
        <v>1322</v>
      </c>
      <c r="B1323" s="14">
        <v>43.109414795624744</v>
      </c>
      <c r="C1323" s="14">
        <v>35.063145238659828</v>
      </c>
      <c r="D1323" s="5">
        <v>44.02167911364559</v>
      </c>
    </row>
    <row r="1324" spans="1:4" x14ac:dyDescent="0.3">
      <c r="A1324">
        <v>1323</v>
      </c>
      <c r="B1324" s="14">
        <v>44.146429621498683</v>
      </c>
      <c r="C1324" s="14">
        <v>33.294600836296539</v>
      </c>
      <c r="D1324" s="5">
        <v>44.076606126885537</v>
      </c>
    </row>
    <row r="1325" spans="1:4" x14ac:dyDescent="0.3">
      <c r="A1325">
        <v>1324</v>
      </c>
      <c r="B1325" s="14">
        <v>41.431798645354299</v>
      </c>
      <c r="C1325" s="14">
        <v>33.798784237047762</v>
      </c>
      <c r="D1325" s="5">
        <v>43.543525881400463</v>
      </c>
    </row>
    <row r="1326" spans="1:4" x14ac:dyDescent="0.3">
      <c r="A1326">
        <v>1325</v>
      </c>
      <c r="B1326" s="14">
        <v>44.439185270879058</v>
      </c>
      <c r="C1326" s="14">
        <v>35.668411306370949</v>
      </c>
      <c r="D1326" s="5">
        <v>41.230861765761809</v>
      </c>
    </row>
    <row r="1327" spans="1:4" x14ac:dyDescent="0.3">
      <c r="A1327">
        <v>1326</v>
      </c>
      <c r="B1327" s="14">
        <v>43.469128653535954</v>
      </c>
      <c r="C1327" s="14">
        <v>32.286215313372089</v>
      </c>
      <c r="D1327" s="5">
        <v>46.065188512636006</v>
      </c>
    </row>
    <row r="1328" spans="1:4" x14ac:dyDescent="0.3">
      <c r="A1328">
        <v>1327</v>
      </c>
      <c r="B1328" s="14">
        <v>46.468875233653904</v>
      </c>
      <c r="C1328" s="14">
        <v>35.31252378510527</v>
      </c>
      <c r="D1328" s="5">
        <v>43.871841743294596</v>
      </c>
    </row>
    <row r="1329" spans="1:4" x14ac:dyDescent="0.3">
      <c r="A1329">
        <v>1328</v>
      </c>
      <c r="B1329" s="14">
        <v>43.088729626497333</v>
      </c>
      <c r="C1329" s="14">
        <v>34.26892620880772</v>
      </c>
      <c r="D1329" s="5">
        <v>42.868572048628309</v>
      </c>
    </row>
    <row r="1330" spans="1:4" x14ac:dyDescent="0.3">
      <c r="A1330">
        <v>1329</v>
      </c>
      <c r="B1330" s="14">
        <v>43.869234555394051</v>
      </c>
      <c r="C1330" s="14">
        <v>33.704446351158744</v>
      </c>
      <c r="D1330" s="5">
        <v>44.43093398974257</v>
      </c>
    </row>
    <row r="1331" spans="1:4" x14ac:dyDescent="0.3">
      <c r="A1331">
        <v>1330</v>
      </c>
      <c r="B1331" s="14">
        <v>41.956608590726702</v>
      </c>
      <c r="C1331" s="14">
        <v>33.304945294801357</v>
      </c>
      <c r="D1331" s="5">
        <v>43.015454326607554</v>
      </c>
    </row>
    <row r="1332" spans="1:4" x14ac:dyDescent="0.3">
      <c r="A1332">
        <v>1331</v>
      </c>
      <c r="B1332" s="14">
        <v>47.025034552850649</v>
      </c>
      <c r="C1332" s="14">
        <v>33.672847776906963</v>
      </c>
      <c r="D1332" s="5">
        <v>43.616359917151918</v>
      </c>
    </row>
    <row r="1333" spans="1:4" x14ac:dyDescent="0.3">
      <c r="A1333">
        <v>1332</v>
      </c>
      <c r="B1333" s="14">
        <v>43.625646457912318</v>
      </c>
      <c r="C1333" s="14">
        <v>36.362667949391124</v>
      </c>
      <c r="D1333" s="5">
        <v>44.382332199684868</v>
      </c>
    </row>
    <row r="1334" spans="1:4" x14ac:dyDescent="0.3">
      <c r="A1334">
        <v>1333</v>
      </c>
      <c r="B1334" s="14">
        <v>41.859086144264779</v>
      </c>
      <c r="C1334" s="14">
        <v>35.748758029955816</v>
      </c>
      <c r="D1334" s="5">
        <v>43.3204156081364</v>
      </c>
    </row>
    <row r="1335" spans="1:4" x14ac:dyDescent="0.3">
      <c r="A1335">
        <v>1334</v>
      </c>
      <c r="B1335" s="14">
        <v>42.682491900965218</v>
      </c>
      <c r="C1335" s="14">
        <v>33.790809884373509</v>
      </c>
      <c r="D1335" s="5">
        <v>44.150495246458817</v>
      </c>
    </row>
    <row r="1336" spans="1:4" x14ac:dyDescent="0.3">
      <c r="A1336">
        <v>1335</v>
      </c>
      <c r="B1336" s="14">
        <v>43.643012535101548</v>
      </c>
      <c r="C1336" s="14">
        <v>35.143869354594152</v>
      </c>
      <c r="D1336" s="5">
        <v>42.835814132549672</v>
      </c>
    </row>
    <row r="1337" spans="1:4" x14ac:dyDescent="0.3">
      <c r="A1337">
        <v>1336</v>
      </c>
      <c r="B1337" s="14">
        <v>46.446288072251846</v>
      </c>
      <c r="C1337" s="14">
        <v>33.268987444182756</v>
      </c>
      <c r="D1337" s="5">
        <v>41.525293870324695</v>
      </c>
    </row>
    <row r="1338" spans="1:4" x14ac:dyDescent="0.3">
      <c r="A1338">
        <v>1337</v>
      </c>
      <c r="B1338" s="14">
        <v>40.905814620604851</v>
      </c>
      <c r="C1338" s="14">
        <v>33.067580863883656</v>
      </c>
      <c r="D1338" s="5">
        <v>42.586451893933791</v>
      </c>
    </row>
    <row r="1339" spans="1:4" x14ac:dyDescent="0.3">
      <c r="A1339">
        <v>1338</v>
      </c>
      <c r="B1339" s="14">
        <v>41.369047154920068</v>
      </c>
      <c r="C1339" s="14">
        <v>32.871845120267558</v>
      </c>
      <c r="D1339" s="5">
        <v>44.463834054388741</v>
      </c>
    </row>
    <row r="1340" spans="1:4" x14ac:dyDescent="0.3">
      <c r="A1340">
        <v>1339</v>
      </c>
      <c r="B1340" s="14">
        <v>44.484892368992533</v>
      </c>
      <c r="C1340" s="14">
        <v>34.638730216419958</v>
      </c>
      <c r="D1340" s="5">
        <v>43.579801958457153</v>
      </c>
    </row>
    <row r="1341" spans="1:4" x14ac:dyDescent="0.3">
      <c r="A1341">
        <v>1340</v>
      </c>
      <c r="B1341" s="14">
        <v>44.177379520386175</v>
      </c>
      <c r="C1341" s="14">
        <v>36.062375275627417</v>
      </c>
      <c r="D1341" s="5">
        <v>44.464783546478294</v>
      </c>
    </row>
    <row r="1342" spans="1:4" x14ac:dyDescent="0.3">
      <c r="A1342">
        <v>1341</v>
      </c>
      <c r="B1342" s="14">
        <v>44.194013892346803</v>
      </c>
      <c r="C1342" s="14">
        <v>33.327781890812702</v>
      </c>
      <c r="D1342" s="5">
        <v>43.2682900383735</v>
      </c>
    </row>
    <row r="1343" spans="1:4" x14ac:dyDescent="0.3">
      <c r="A1343">
        <v>1342</v>
      </c>
      <c r="B1343" s="14">
        <v>42.573520421483828</v>
      </c>
      <c r="C1343" s="14">
        <v>32.77678637334818</v>
      </c>
      <c r="D1343" s="5">
        <v>42.58356425247235</v>
      </c>
    </row>
    <row r="1344" spans="1:4" x14ac:dyDescent="0.3">
      <c r="A1344">
        <v>1343</v>
      </c>
      <c r="B1344" s="14">
        <v>44.339693221911112</v>
      </c>
      <c r="C1344" s="14">
        <v>33.001449269135364</v>
      </c>
      <c r="D1344" s="5">
        <v>42.088410628771925</v>
      </c>
    </row>
    <row r="1345" spans="1:4" x14ac:dyDescent="0.3">
      <c r="A1345">
        <v>1344</v>
      </c>
      <c r="B1345" s="14">
        <v>41.718448408884754</v>
      </c>
      <c r="C1345" s="14">
        <v>35.511160354779733</v>
      </c>
      <c r="D1345" s="5">
        <v>44.531857235514202</v>
      </c>
    </row>
    <row r="1346" spans="1:4" x14ac:dyDescent="0.3">
      <c r="A1346">
        <v>1345</v>
      </c>
      <c r="B1346" s="14">
        <v>45.377221481453851</v>
      </c>
      <c r="C1346" s="14">
        <v>33.873476705190491</v>
      </c>
      <c r="D1346" s="5">
        <v>44.581535481611311</v>
      </c>
    </row>
    <row r="1347" spans="1:4" x14ac:dyDescent="0.3">
      <c r="A1347">
        <v>1346</v>
      </c>
      <c r="B1347" s="14">
        <v>44.641025834034629</v>
      </c>
      <c r="C1347" s="14">
        <v>33.245021299797848</v>
      </c>
      <c r="D1347" s="5">
        <v>43.949346177959924</v>
      </c>
    </row>
    <row r="1348" spans="1:4" x14ac:dyDescent="0.3">
      <c r="A1348">
        <v>1347</v>
      </c>
      <c r="B1348" s="14">
        <v>42.773347971323084</v>
      </c>
      <c r="C1348" s="14">
        <v>32.931259301443895</v>
      </c>
      <c r="D1348" s="5">
        <v>43.044006156954445</v>
      </c>
    </row>
    <row r="1349" spans="1:4" x14ac:dyDescent="0.3">
      <c r="A1349">
        <v>1348</v>
      </c>
      <c r="B1349" s="14">
        <v>43.267511674012518</v>
      </c>
      <c r="C1349" s="14">
        <v>34.437683801754005</v>
      </c>
      <c r="D1349" s="5">
        <v>43.470945827212866</v>
      </c>
    </row>
    <row r="1350" spans="1:4" x14ac:dyDescent="0.3">
      <c r="A1350">
        <v>1349</v>
      </c>
      <c r="B1350" s="14">
        <v>41.856907651657934</v>
      </c>
      <c r="C1350" s="14">
        <v>34.333887495714791</v>
      </c>
      <c r="D1350" s="5">
        <v>44.609847301720656</v>
      </c>
    </row>
    <row r="1351" spans="1:4" x14ac:dyDescent="0.3">
      <c r="A1351">
        <v>1350</v>
      </c>
      <c r="B1351" s="14">
        <v>41.528733699961926</v>
      </c>
      <c r="C1351" s="14">
        <v>33.766055976112412</v>
      </c>
      <c r="D1351" s="5">
        <v>44.819649455032518</v>
      </c>
    </row>
    <row r="1352" spans="1:4" x14ac:dyDescent="0.3">
      <c r="A1352">
        <v>1351</v>
      </c>
      <c r="B1352" s="14">
        <v>43.828361653087697</v>
      </c>
      <c r="C1352" s="14">
        <v>33.998127757043953</v>
      </c>
      <c r="D1352" s="5">
        <v>43.31806235427414</v>
      </c>
    </row>
    <row r="1353" spans="1:4" x14ac:dyDescent="0.3">
      <c r="A1353">
        <v>1352</v>
      </c>
      <c r="B1353" s="14">
        <v>41.797954577253115</v>
      </c>
      <c r="C1353" s="14">
        <v>33.871212868589737</v>
      </c>
      <c r="D1353" s="5">
        <v>43.909653266087233</v>
      </c>
    </row>
    <row r="1354" spans="1:4" x14ac:dyDescent="0.3">
      <c r="A1354">
        <v>1353</v>
      </c>
      <c r="B1354" s="14">
        <v>39.924750345719076</v>
      </c>
      <c r="C1354" s="14">
        <v>33.242865909865017</v>
      </c>
      <c r="D1354" s="5">
        <v>41.315127840658143</v>
      </c>
    </row>
    <row r="1355" spans="1:4" x14ac:dyDescent="0.3">
      <c r="A1355">
        <v>1354</v>
      </c>
      <c r="B1355" s="14">
        <v>43.856679125895667</v>
      </c>
      <c r="C1355" s="14">
        <v>35.168176038021038</v>
      </c>
      <c r="D1355" s="5">
        <v>45.822442019685376</v>
      </c>
    </row>
    <row r="1356" spans="1:4" x14ac:dyDescent="0.3">
      <c r="A1356">
        <v>1355</v>
      </c>
      <c r="B1356" s="14">
        <v>41.595349994013496</v>
      </c>
      <c r="C1356" s="14">
        <v>35.481662117233981</v>
      </c>
      <c r="D1356" s="5">
        <v>42.403104893899055</v>
      </c>
    </row>
    <row r="1357" spans="1:4" x14ac:dyDescent="0.3">
      <c r="A1357">
        <v>1356</v>
      </c>
      <c r="B1357" s="14">
        <v>43.893086288868687</v>
      </c>
      <c r="C1357" s="14">
        <v>32.110688348414811</v>
      </c>
      <c r="D1357" s="5">
        <v>44.297026603267732</v>
      </c>
    </row>
    <row r="1358" spans="1:4" x14ac:dyDescent="0.3">
      <c r="A1358">
        <v>1357</v>
      </c>
      <c r="B1358" s="14">
        <v>43.74746154248686</v>
      </c>
      <c r="C1358" s="14">
        <v>32.724153029172712</v>
      </c>
      <c r="D1358" s="5">
        <v>40.773004040183793</v>
      </c>
    </row>
    <row r="1359" spans="1:4" x14ac:dyDescent="0.3">
      <c r="A1359">
        <v>1358</v>
      </c>
      <c r="B1359" s="14">
        <v>44.784901279814655</v>
      </c>
      <c r="C1359" s="14">
        <v>32.244491832460511</v>
      </c>
      <c r="D1359" s="5">
        <v>43.803374878845339</v>
      </c>
    </row>
    <row r="1360" spans="1:4" x14ac:dyDescent="0.3">
      <c r="A1360">
        <v>1359</v>
      </c>
      <c r="B1360" s="14">
        <v>40.688775967262508</v>
      </c>
      <c r="C1360" s="14">
        <v>34.622897864787689</v>
      </c>
      <c r="D1360" s="5">
        <v>43.962654544239349</v>
      </c>
    </row>
    <row r="1361" spans="1:4" x14ac:dyDescent="0.3">
      <c r="A1361">
        <v>1360</v>
      </c>
      <c r="B1361" s="14">
        <v>41.483423224568675</v>
      </c>
      <c r="C1361" s="14">
        <v>32.077590730268938</v>
      </c>
      <c r="D1361" s="5">
        <v>42.752703168333696</v>
      </c>
    </row>
    <row r="1362" spans="1:4" x14ac:dyDescent="0.3">
      <c r="A1362">
        <v>1361</v>
      </c>
      <c r="B1362" s="14">
        <v>45.375096286741005</v>
      </c>
      <c r="C1362" s="14">
        <v>32.886702428687855</v>
      </c>
      <c r="D1362" s="5">
        <v>44.695406560824495</v>
      </c>
    </row>
    <row r="1363" spans="1:4" x14ac:dyDescent="0.3">
      <c r="A1363">
        <v>1362</v>
      </c>
      <c r="B1363" s="14">
        <v>44.104785358032302</v>
      </c>
      <c r="C1363" s="14">
        <v>33.980496871448771</v>
      </c>
      <c r="D1363" s="5">
        <v>45.963556598888815</v>
      </c>
    </row>
    <row r="1364" spans="1:4" x14ac:dyDescent="0.3">
      <c r="A1364">
        <v>1363</v>
      </c>
      <c r="B1364" s="14">
        <v>41.914798968662708</v>
      </c>
      <c r="C1364" s="14">
        <v>34.868840645279896</v>
      </c>
      <c r="D1364" s="5">
        <v>42.232432484348173</v>
      </c>
    </row>
    <row r="1365" spans="1:4" x14ac:dyDescent="0.3">
      <c r="A1365">
        <v>1364</v>
      </c>
      <c r="B1365" s="14">
        <v>39.330290501046733</v>
      </c>
      <c r="C1365" s="14">
        <v>34.477954023019606</v>
      </c>
      <c r="D1365" s="5">
        <v>41.114387491582583</v>
      </c>
    </row>
    <row r="1366" spans="1:4" x14ac:dyDescent="0.3">
      <c r="A1366">
        <v>1365</v>
      </c>
      <c r="B1366" s="14">
        <v>45.151127816990297</v>
      </c>
      <c r="C1366" s="14">
        <v>34.051428407349235</v>
      </c>
      <c r="D1366" s="5">
        <v>44.251550947057595</v>
      </c>
    </row>
    <row r="1367" spans="1:4" x14ac:dyDescent="0.3">
      <c r="A1367">
        <v>1366</v>
      </c>
      <c r="B1367" s="14">
        <v>41.961573782773293</v>
      </c>
      <c r="C1367" s="14">
        <v>35.335369421365932</v>
      </c>
      <c r="D1367" s="5">
        <v>42.910326918893645</v>
      </c>
    </row>
    <row r="1368" spans="1:4" x14ac:dyDescent="0.3">
      <c r="A1368">
        <v>1367</v>
      </c>
      <c r="B1368" s="14">
        <v>42.320314785327369</v>
      </c>
      <c r="C1368" s="14">
        <v>35.960120008828575</v>
      </c>
      <c r="D1368" s="5">
        <v>44.085519121998928</v>
      </c>
    </row>
    <row r="1369" spans="1:4" x14ac:dyDescent="0.3">
      <c r="A1369">
        <v>1368</v>
      </c>
      <c r="B1369" s="14">
        <v>42.969087429685274</v>
      </c>
      <c r="C1369" s="14">
        <v>34.456161737157259</v>
      </c>
      <c r="D1369" s="5">
        <v>41.933395103631206</v>
      </c>
    </row>
    <row r="1370" spans="1:4" x14ac:dyDescent="0.3">
      <c r="A1370">
        <v>1369</v>
      </c>
      <c r="B1370" s="14">
        <v>43.032979318020281</v>
      </c>
      <c r="C1370" s="14">
        <v>34.117872382203295</v>
      </c>
      <c r="D1370" s="5">
        <v>44.443658225260201</v>
      </c>
    </row>
    <row r="1371" spans="1:4" x14ac:dyDescent="0.3">
      <c r="A1371">
        <v>1370</v>
      </c>
      <c r="B1371" s="14">
        <v>40.030181805565164</v>
      </c>
      <c r="C1371" s="14">
        <v>35.162656231015646</v>
      </c>
      <c r="D1371" s="5">
        <v>42.461168788486411</v>
      </c>
    </row>
    <row r="1372" spans="1:4" x14ac:dyDescent="0.3">
      <c r="A1372">
        <v>1371</v>
      </c>
      <c r="B1372" s="14">
        <v>45.897933717139182</v>
      </c>
      <c r="C1372" s="14">
        <v>35.159948642321424</v>
      </c>
      <c r="D1372" s="5">
        <v>43.593003530051192</v>
      </c>
    </row>
    <row r="1373" spans="1:4" x14ac:dyDescent="0.3">
      <c r="A1373">
        <v>1372</v>
      </c>
      <c r="B1373" s="14">
        <v>45.288327333148409</v>
      </c>
      <c r="C1373" s="14">
        <v>35.308490698611429</v>
      </c>
      <c r="D1373" s="5">
        <v>40.209687716317994</v>
      </c>
    </row>
    <row r="1374" spans="1:4" x14ac:dyDescent="0.3">
      <c r="A1374">
        <v>1373</v>
      </c>
      <c r="B1374" s="14">
        <v>42.812983014701587</v>
      </c>
      <c r="C1374" s="14">
        <v>34.546825005534274</v>
      </c>
      <c r="D1374" s="5">
        <v>43.338204002515923</v>
      </c>
    </row>
    <row r="1375" spans="1:4" x14ac:dyDescent="0.3">
      <c r="A1375">
        <v>1374</v>
      </c>
      <c r="B1375" s="14">
        <v>45.21529075885028</v>
      </c>
      <c r="C1375" s="14">
        <v>33.574121382474054</v>
      </c>
      <c r="D1375" s="5">
        <v>42.220665360992768</v>
      </c>
    </row>
    <row r="1376" spans="1:4" x14ac:dyDescent="0.3">
      <c r="A1376">
        <v>1375</v>
      </c>
      <c r="B1376" s="14">
        <v>41.628682974579995</v>
      </c>
      <c r="C1376" s="14">
        <v>35.298583425455433</v>
      </c>
      <c r="D1376" s="5">
        <v>45.159980458582311</v>
      </c>
    </row>
    <row r="1377" spans="1:4" x14ac:dyDescent="0.3">
      <c r="A1377">
        <v>1376</v>
      </c>
      <c r="B1377" s="14">
        <v>41.48387702663905</v>
      </c>
      <c r="C1377" s="14">
        <v>33.463886813340551</v>
      </c>
      <c r="D1377" s="5">
        <v>43.34391940026606</v>
      </c>
    </row>
    <row r="1378" spans="1:4" x14ac:dyDescent="0.3">
      <c r="A1378">
        <v>1377</v>
      </c>
      <c r="B1378" s="14">
        <v>43.399367293213636</v>
      </c>
      <c r="C1378" s="14">
        <v>33.61222886461389</v>
      </c>
      <c r="D1378" s="5">
        <v>43.829965206008588</v>
      </c>
    </row>
    <row r="1379" spans="1:4" x14ac:dyDescent="0.3">
      <c r="A1379">
        <v>1378</v>
      </c>
      <c r="B1379" s="14">
        <v>44.341779201292567</v>
      </c>
      <c r="C1379" s="14">
        <v>31.784776741644031</v>
      </c>
      <c r="D1379" s="5">
        <v>43.947057918134767</v>
      </c>
    </row>
    <row r="1380" spans="1:4" x14ac:dyDescent="0.3">
      <c r="A1380">
        <v>1379</v>
      </c>
      <c r="B1380" s="14">
        <v>43.845695922803088</v>
      </c>
      <c r="C1380" s="14">
        <v>34.340123791896879</v>
      </c>
      <c r="D1380" s="5">
        <v>45.676364479823988</v>
      </c>
    </row>
    <row r="1381" spans="1:4" x14ac:dyDescent="0.3">
      <c r="A1381">
        <v>1380</v>
      </c>
      <c r="B1381" s="14">
        <v>42.842067403321828</v>
      </c>
      <c r="C1381" s="14">
        <v>33.036551263174417</v>
      </c>
      <c r="D1381" s="5">
        <v>42.869638455591776</v>
      </c>
    </row>
    <row r="1382" spans="1:4" x14ac:dyDescent="0.3">
      <c r="A1382">
        <v>1381</v>
      </c>
      <c r="B1382" s="14">
        <v>43.350022167367868</v>
      </c>
      <c r="C1382" s="14">
        <v>35.17512274105362</v>
      </c>
      <c r="D1382" s="5">
        <v>44.862507061416089</v>
      </c>
    </row>
    <row r="1383" spans="1:4" x14ac:dyDescent="0.3">
      <c r="A1383">
        <v>1382</v>
      </c>
      <c r="B1383" s="14">
        <v>46.912363780610569</v>
      </c>
      <c r="C1383" s="14">
        <v>32.163327652986567</v>
      </c>
      <c r="D1383" s="5">
        <v>43.129551945726703</v>
      </c>
    </row>
    <row r="1384" spans="1:4" x14ac:dyDescent="0.3">
      <c r="A1384">
        <v>1383</v>
      </c>
      <c r="B1384" s="14">
        <v>41.565875951991742</v>
      </c>
      <c r="C1384" s="14">
        <v>35.723344172500909</v>
      </c>
      <c r="D1384" s="5">
        <v>44.397567479268602</v>
      </c>
    </row>
    <row r="1385" spans="1:4" x14ac:dyDescent="0.3">
      <c r="A1385">
        <v>1384</v>
      </c>
      <c r="B1385" s="14">
        <v>42.340122358675494</v>
      </c>
      <c r="C1385" s="14">
        <v>33.897617949262177</v>
      </c>
      <c r="D1385" s="5">
        <v>42.458673432057111</v>
      </c>
    </row>
    <row r="1386" spans="1:4" x14ac:dyDescent="0.3">
      <c r="A1386">
        <v>1385</v>
      </c>
      <c r="B1386" s="14">
        <v>42.543232218587654</v>
      </c>
      <c r="C1386" s="14">
        <v>34.024253630197421</v>
      </c>
      <c r="D1386" s="5">
        <v>44.506058430644231</v>
      </c>
    </row>
    <row r="1387" spans="1:4" x14ac:dyDescent="0.3">
      <c r="A1387">
        <v>1386</v>
      </c>
      <c r="B1387" s="14">
        <v>41.512377323697386</v>
      </c>
      <c r="C1387" s="14">
        <v>33.836776897787082</v>
      </c>
      <c r="D1387" s="5">
        <v>44.254986910693532</v>
      </c>
    </row>
    <row r="1388" spans="1:4" x14ac:dyDescent="0.3">
      <c r="A1388">
        <v>1387</v>
      </c>
      <c r="B1388" s="14">
        <v>43.612311656113377</v>
      </c>
      <c r="C1388" s="14">
        <v>34.831412413370138</v>
      </c>
      <c r="D1388" s="5">
        <v>43.136186031764382</v>
      </c>
    </row>
    <row r="1389" spans="1:4" x14ac:dyDescent="0.3">
      <c r="A1389">
        <v>1388</v>
      </c>
      <c r="B1389" s="14">
        <v>44.778415321283383</v>
      </c>
      <c r="C1389" s="14">
        <v>33.863773455572833</v>
      </c>
      <c r="D1389" s="5">
        <v>39.423117483416597</v>
      </c>
    </row>
    <row r="1390" spans="1:4" x14ac:dyDescent="0.3">
      <c r="A1390">
        <v>1389</v>
      </c>
      <c r="B1390" s="14">
        <v>40.927045924823702</v>
      </c>
      <c r="C1390" s="14">
        <v>35.271544069415107</v>
      </c>
      <c r="D1390" s="5">
        <v>41.68164896494217</v>
      </c>
    </row>
    <row r="1391" spans="1:4" x14ac:dyDescent="0.3">
      <c r="A1391">
        <v>1390</v>
      </c>
      <c r="B1391" s="14">
        <v>42.623052885330864</v>
      </c>
      <c r="C1391" s="14">
        <v>33.179485365520371</v>
      </c>
      <c r="D1391" s="5">
        <v>44.008625965313129</v>
      </c>
    </row>
    <row r="1392" spans="1:4" x14ac:dyDescent="0.3">
      <c r="A1392">
        <v>1391</v>
      </c>
      <c r="B1392" s="14">
        <v>41.750266139363873</v>
      </c>
      <c r="C1392" s="14">
        <v>32.663443292150639</v>
      </c>
      <c r="D1392" s="5">
        <v>43.917586793634158</v>
      </c>
    </row>
    <row r="1393" spans="1:4" x14ac:dyDescent="0.3">
      <c r="A1393">
        <v>1392</v>
      </c>
      <c r="B1393" s="14">
        <v>45.26683580982575</v>
      </c>
      <c r="C1393" s="14">
        <v>35.847091782218349</v>
      </c>
      <c r="D1393" s="5">
        <v>43.654169321456884</v>
      </c>
    </row>
    <row r="1394" spans="1:4" x14ac:dyDescent="0.3">
      <c r="A1394">
        <v>1393</v>
      </c>
      <c r="B1394" s="14">
        <v>45.691206494947124</v>
      </c>
      <c r="C1394" s="14">
        <v>33.437283153454651</v>
      </c>
      <c r="D1394" s="5">
        <v>44.125341360937917</v>
      </c>
    </row>
    <row r="1395" spans="1:4" x14ac:dyDescent="0.3">
      <c r="A1395">
        <v>1394</v>
      </c>
      <c r="B1395" s="14">
        <v>43.037239986923936</v>
      </c>
      <c r="C1395" s="14">
        <v>33.7655460885262</v>
      </c>
      <c r="D1395" s="5">
        <v>41.557906630258557</v>
      </c>
    </row>
    <row r="1396" spans="1:4" x14ac:dyDescent="0.3">
      <c r="A1396">
        <v>1395</v>
      </c>
      <c r="B1396" s="14">
        <v>45.910629778508032</v>
      </c>
      <c r="C1396" s="14">
        <v>34.835065266789968</v>
      </c>
      <c r="D1396" s="5">
        <v>41.936624287274974</v>
      </c>
    </row>
    <row r="1397" spans="1:4" x14ac:dyDescent="0.3">
      <c r="A1397">
        <v>1396</v>
      </c>
      <c r="B1397" s="14">
        <v>44.824700548760923</v>
      </c>
      <c r="C1397" s="14">
        <v>33.605843671511401</v>
      </c>
      <c r="D1397" s="5">
        <v>46.308396124771136</v>
      </c>
    </row>
    <row r="1398" spans="1:4" x14ac:dyDescent="0.3">
      <c r="A1398">
        <v>1397</v>
      </c>
      <c r="B1398" s="14">
        <v>41.514088505831339</v>
      </c>
      <c r="C1398" s="14">
        <v>36.947704035585929</v>
      </c>
      <c r="D1398" s="5">
        <v>43.623895572845754</v>
      </c>
    </row>
    <row r="1399" spans="1:4" x14ac:dyDescent="0.3">
      <c r="A1399">
        <v>1398</v>
      </c>
      <c r="B1399" s="14">
        <v>43.683546853442088</v>
      </c>
      <c r="C1399" s="14">
        <v>34.741255229118458</v>
      </c>
      <c r="D1399" s="5">
        <v>45.991773661728814</v>
      </c>
    </row>
    <row r="1400" spans="1:4" x14ac:dyDescent="0.3">
      <c r="A1400">
        <v>1399</v>
      </c>
      <c r="B1400" s="14">
        <v>40.589923945300953</v>
      </c>
      <c r="C1400" s="14">
        <v>32.777148121317246</v>
      </c>
      <c r="D1400" s="5">
        <v>41.464896589412653</v>
      </c>
    </row>
    <row r="1401" spans="1:4" x14ac:dyDescent="0.3">
      <c r="A1401">
        <v>1400</v>
      </c>
      <c r="B1401" s="14">
        <v>42.954690546136085</v>
      </c>
      <c r="C1401" s="14">
        <v>33.453870544638143</v>
      </c>
      <c r="D1401" s="5">
        <v>43.235219048944458</v>
      </c>
    </row>
    <row r="1402" spans="1:4" x14ac:dyDescent="0.3">
      <c r="A1402">
        <v>1401</v>
      </c>
      <c r="B1402" s="14">
        <v>43.968519063295304</v>
      </c>
      <c r="C1402" s="14">
        <v>35.871286319190339</v>
      </c>
      <c r="D1402" s="5">
        <v>43.844781442257222</v>
      </c>
    </row>
    <row r="1403" spans="1:4" x14ac:dyDescent="0.3">
      <c r="A1403">
        <v>1402</v>
      </c>
      <c r="B1403" s="14">
        <v>40.332653198949941</v>
      </c>
      <c r="C1403" s="14">
        <v>35.729050643781711</v>
      </c>
      <c r="D1403" s="5">
        <v>44.109649503496023</v>
      </c>
    </row>
    <row r="1404" spans="1:4" x14ac:dyDescent="0.3">
      <c r="A1404">
        <v>1403</v>
      </c>
      <c r="B1404" s="14">
        <v>41.597600150033763</v>
      </c>
      <c r="C1404" s="14">
        <v>36.700837281675661</v>
      </c>
      <c r="D1404" s="5">
        <v>44.241251027985946</v>
      </c>
    </row>
    <row r="1405" spans="1:4" x14ac:dyDescent="0.3">
      <c r="A1405">
        <v>1404</v>
      </c>
      <c r="B1405" s="14">
        <v>43.013523395882189</v>
      </c>
      <c r="C1405" s="14">
        <v>35.333742289082643</v>
      </c>
      <c r="D1405" s="5">
        <v>43.568902175742622</v>
      </c>
    </row>
    <row r="1406" spans="1:4" x14ac:dyDescent="0.3">
      <c r="A1406">
        <v>1405</v>
      </c>
      <c r="B1406" s="14">
        <v>46.092984037847799</v>
      </c>
      <c r="C1406" s="14">
        <v>33.575373989747042</v>
      </c>
      <c r="D1406" s="5">
        <v>39.597053245848322</v>
      </c>
    </row>
    <row r="1407" spans="1:4" x14ac:dyDescent="0.3">
      <c r="A1407">
        <v>1406</v>
      </c>
      <c r="B1407" s="14">
        <v>41.70621532305001</v>
      </c>
      <c r="C1407" s="14">
        <v>36.341661136345543</v>
      </c>
      <c r="D1407" s="5">
        <v>44.780128147751569</v>
      </c>
    </row>
    <row r="1408" spans="1:4" x14ac:dyDescent="0.3">
      <c r="A1408">
        <v>1407</v>
      </c>
      <c r="B1408" s="14">
        <v>42.291894520322032</v>
      </c>
      <c r="C1408" s="14">
        <v>35.84363996171497</v>
      </c>
      <c r="D1408" s="5">
        <v>41.86288407563417</v>
      </c>
    </row>
    <row r="1409" spans="1:4" x14ac:dyDescent="0.3">
      <c r="A1409">
        <v>1408</v>
      </c>
      <c r="B1409" s="14">
        <v>38.598568272700476</v>
      </c>
      <c r="C1409" s="14">
        <v>32.568033276444133</v>
      </c>
      <c r="D1409" s="5">
        <v>41.326758434022594</v>
      </c>
    </row>
    <row r="1410" spans="1:4" x14ac:dyDescent="0.3">
      <c r="A1410">
        <v>1409</v>
      </c>
      <c r="B1410" s="14">
        <v>44.261686626815646</v>
      </c>
      <c r="C1410" s="14">
        <v>32.157100451689828</v>
      </c>
      <c r="D1410" s="5">
        <v>43.765725989164437</v>
      </c>
    </row>
    <row r="1411" spans="1:4" x14ac:dyDescent="0.3">
      <c r="A1411">
        <v>1410</v>
      </c>
      <c r="B1411" s="14">
        <v>43.746941894284944</v>
      </c>
      <c r="C1411" s="14">
        <v>34.085669702940159</v>
      </c>
      <c r="D1411" s="5">
        <v>46.152285096829551</v>
      </c>
    </row>
    <row r="1412" spans="1:4" x14ac:dyDescent="0.3">
      <c r="A1412">
        <v>1411</v>
      </c>
      <c r="B1412" s="14">
        <v>43.016864269662477</v>
      </c>
      <c r="C1412" s="14">
        <v>34.656482752503301</v>
      </c>
      <c r="D1412" s="5">
        <v>46.165409749732085</v>
      </c>
    </row>
    <row r="1413" spans="1:4" x14ac:dyDescent="0.3">
      <c r="A1413">
        <v>1412</v>
      </c>
      <c r="B1413" s="14">
        <v>43.554201805137666</v>
      </c>
      <c r="C1413" s="14">
        <v>32.604625006840052</v>
      </c>
      <c r="D1413" s="5">
        <v>43.447659553615594</v>
      </c>
    </row>
    <row r="1414" spans="1:4" x14ac:dyDescent="0.3">
      <c r="A1414">
        <v>1413</v>
      </c>
      <c r="B1414" s="14">
        <v>42.392360437925561</v>
      </c>
      <c r="C1414" s="14">
        <v>34.837523142696647</v>
      </c>
      <c r="D1414" s="5">
        <v>42.978637372099961</v>
      </c>
    </row>
    <row r="1415" spans="1:4" x14ac:dyDescent="0.3">
      <c r="A1415">
        <v>1414</v>
      </c>
      <c r="B1415" s="14">
        <v>42.295236218045929</v>
      </c>
      <c r="C1415" s="14">
        <v>36.65864151917043</v>
      </c>
      <c r="D1415" s="5">
        <v>43.052481804711235</v>
      </c>
    </row>
    <row r="1416" spans="1:4" x14ac:dyDescent="0.3">
      <c r="A1416">
        <v>1415</v>
      </c>
      <c r="B1416" s="14">
        <v>46.198062014147467</v>
      </c>
      <c r="C1416" s="14">
        <v>34.153801851207788</v>
      </c>
      <c r="D1416" s="5">
        <v>43.67406373611594</v>
      </c>
    </row>
    <row r="1417" spans="1:4" x14ac:dyDescent="0.3">
      <c r="A1417">
        <v>1416</v>
      </c>
      <c r="B1417" s="14">
        <v>42.22182952642067</v>
      </c>
      <c r="C1417" s="14">
        <v>32.531456003170035</v>
      </c>
      <c r="D1417" s="5">
        <v>42.485897051624086</v>
      </c>
    </row>
    <row r="1418" spans="1:4" x14ac:dyDescent="0.3">
      <c r="A1418">
        <v>1417</v>
      </c>
      <c r="B1418" s="14">
        <v>41.215916523476778</v>
      </c>
      <c r="C1418" s="14">
        <v>32.704408930147778</v>
      </c>
      <c r="D1418" s="5">
        <v>42.482208076360394</v>
      </c>
    </row>
    <row r="1419" spans="1:4" x14ac:dyDescent="0.3">
      <c r="A1419">
        <v>1418</v>
      </c>
      <c r="B1419" s="14">
        <v>43.810637448991201</v>
      </c>
      <c r="C1419" s="14">
        <v>35.900472175710142</v>
      </c>
      <c r="D1419" s="5">
        <v>42.482538872403744</v>
      </c>
    </row>
    <row r="1420" spans="1:4" x14ac:dyDescent="0.3">
      <c r="A1420">
        <v>1419</v>
      </c>
      <c r="B1420" s="14">
        <v>43.661572954346283</v>
      </c>
      <c r="C1420" s="14">
        <v>33.615957509087103</v>
      </c>
      <c r="D1420" s="5">
        <v>43.686790258711355</v>
      </c>
    </row>
    <row r="1421" spans="1:4" x14ac:dyDescent="0.3">
      <c r="A1421">
        <v>1420</v>
      </c>
      <c r="B1421" s="14">
        <v>43.843425875814376</v>
      </c>
      <c r="C1421" s="14">
        <v>33.316874506460906</v>
      </c>
      <c r="D1421" s="5">
        <v>40.947238727652667</v>
      </c>
    </row>
    <row r="1422" spans="1:4" x14ac:dyDescent="0.3">
      <c r="A1422">
        <v>1421</v>
      </c>
      <c r="B1422" s="14">
        <v>44.936468021344005</v>
      </c>
      <c r="C1422" s="14">
        <v>34.125227903146829</v>
      </c>
      <c r="D1422" s="5">
        <v>43.56204164256183</v>
      </c>
    </row>
    <row r="1423" spans="1:4" x14ac:dyDescent="0.3">
      <c r="A1423">
        <v>1422</v>
      </c>
      <c r="B1423" s="14">
        <v>42.550242763845347</v>
      </c>
      <c r="C1423" s="14">
        <v>34.612869958490066</v>
      </c>
      <c r="D1423" s="5">
        <v>46.421494359514249</v>
      </c>
    </row>
    <row r="1424" spans="1:4" x14ac:dyDescent="0.3">
      <c r="A1424">
        <v>1423</v>
      </c>
      <c r="B1424" s="14">
        <v>44.182293364577838</v>
      </c>
      <c r="C1424" s="14">
        <v>33.50255027732301</v>
      </c>
      <c r="D1424" s="5">
        <v>44.375803141343681</v>
      </c>
    </row>
    <row r="1425" spans="1:4" x14ac:dyDescent="0.3">
      <c r="A1425">
        <v>1424</v>
      </c>
      <c r="B1425" s="14">
        <v>41.914060891752968</v>
      </c>
      <c r="C1425" s="14">
        <v>34.131571145896082</v>
      </c>
      <c r="D1425" s="5">
        <v>42.938943606941592</v>
      </c>
    </row>
    <row r="1426" spans="1:4" x14ac:dyDescent="0.3">
      <c r="A1426">
        <v>1425</v>
      </c>
      <c r="B1426" s="14">
        <v>45.997551509633702</v>
      </c>
      <c r="C1426" s="14">
        <v>35.116266994525624</v>
      </c>
      <c r="D1426" s="5">
        <v>43.99081747903648</v>
      </c>
    </row>
    <row r="1427" spans="1:4" x14ac:dyDescent="0.3">
      <c r="A1427">
        <v>1426</v>
      </c>
      <c r="B1427" s="14">
        <v>44.744564815507161</v>
      </c>
      <c r="C1427" s="14">
        <v>33.56045146997878</v>
      </c>
      <c r="D1427" s="5">
        <v>43.881532418942847</v>
      </c>
    </row>
    <row r="1428" spans="1:4" x14ac:dyDescent="0.3">
      <c r="A1428">
        <v>1427</v>
      </c>
      <c r="B1428" s="14">
        <v>43.098204582837283</v>
      </c>
      <c r="C1428" s="14">
        <v>34.66450846976079</v>
      </c>
      <c r="D1428" s="5">
        <v>43.342328722543968</v>
      </c>
    </row>
    <row r="1429" spans="1:4" x14ac:dyDescent="0.3">
      <c r="A1429">
        <v>1428</v>
      </c>
      <c r="B1429" s="14">
        <v>44.116047148620815</v>
      </c>
      <c r="C1429" s="14">
        <v>34.756825488079755</v>
      </c>
      <c r="D1429" s="5">
        <v>45.681895180673109</v>
      </c>
    </row>
    <row r="1430" spans="1:4" x14ac:dyDescent="0.3">
      <c r="A1430">
        <v>1429</v>
      </c>
      <c r="B1430" s="14">
        <v>45.388163642695233</v>
      </c>
      <c r="C1430" s="14">
        <v>32.878171959114049</v>
      </c>
      <c r="D1430" s="5">
        <v>45.627337797673171</v>
      </c>
    </row>
    <row r="1431" spans="1:4" x14ac:dyDescent="0.3">
      <c r="A1431">
        <v>1430</v>
      </c>
      <c r="B1431" s="14">
        <v>42.317642225051038</v>
      </c>
      <c r="C1431" s="14">
        <v>35.284525768341041</v>
      </c>
      <c r="D1431" s="5">
        <v>43.371475671024228</v>
      </c>
    </row>
    <row r="1432" spans="1:4" x14ac:dyDescent="0.3">
      <c r="A1432">
        <v>1431</v>
      </c>
      <c r="B1432" s="14">
        <v>46.667738465895553</v>
      </c>
      <c r="C1432" s="14">
        <v>34.979294438795776</v>
      </c>
      <c r="D1432" s="5">
        <v>44.832550024641186</v>
      </c>
    </row>
    <row r="1433" spans="1:4" x14ac:dyDescent="0.3">
      <c r="A1433">
        <v>1432</v>
      </c>
      <c r="B1433" s="14">
        <v>43.478981834126373</v>
      </c>
      <c r="C1433" s="14">
        <v>33.657911004071991</v>
      </c>
      <c r="D1433" s="5">
        <v>42.962054680885196</v>
      </c>
    </row>
    <row r="1434" spans="1:4" x14ac:dyDescent="0.3">
      <c r="A1434">
        <v>1433</v>
      </c>
      <c r="B1434" s="14">
        <v>44.207637815565825</v>
      </c>
      <c r="C1434" s="14">
        <v>35.132375591960233</v>
      </c>
      <c r="D1434" s="5">
        <v>42.69981735468069</v>
      </c>
    </row>
    <row r="1435" spans="1:4" x14ac:dyDescent="0.3">
      <c r="A1435">
        <v>1434</v>
      </c>
      <c r="B1435" s="14">
        <v>42.38595115622315</v>
      </c>
      <c r="C1435" s="14">
        <v>34.628146501777202</v>
      </c>
      <c r="D1435" s="5">
        <v>42.364965611936185</v>
      </c>
    </row>
    <row r="1436" spans="1:4" x14ac:dyDescent="0.3">
      <c r="A1436">
        <v>1435</v>
      </c>
      <c r="B1436" s="14">
        <v>46.143562602977653</v>
      </c>
      <c r="C1436" s="14">
        <v>32.478019644179717</v>
      </c>
      <c r="D1436" s="5">
        <v>44.100237722938793</v>
      </c>
    </row>
    <row r="1437" spans="1:4" x14ac:dyDescent="0.3">
      <c r="A1437">
        <v>1436</v>
      </c>
      <c r="B1437" s="14">
        <v>42.144670616405136</v>
      </c>
      <c r="C1437" s="14">
        <v>32.713157273443315</v>
      </c>
      <c r="D1437" s="5">
        <v>43.579727133303059</v>
      </c>
    </row>
    <row r="1438" spans="1:4" x14ac:dyDescent="0.3">
      <c r="A1438">
        <v>1437</v>
      </c>
      <c r="B1438" s="14">
        <v>42.546027416184614</v>
      </c>
      <c r="C1438" s="14">
        <v>34.24659838688499</v>
      </c>
      <c r="D1438" s="5">
        <v>44.381849373159604</v>
      </c>
    </row>
    <row r="1439" spans="1:4" x14ac:dyDescent="0.3">
      <c r="A1439">
        <v>1438</v>
      </c>
      <c r="B1439" s="14">
        <v>40.966228732527917</v>
      </c>
      <c r="C1439" s="14">
        <v>34.079640929747981</v>
      </c>
      <c r="D1439" s="5">
        <v>43.315941460318861</v>
      </c>
    </row>
    <row r="1440" spans="1:4" x14ac:dyDescent="0.3">
      <c r="A1440">
        <v>1439</v>
      </c>
      <c r="B1440" s="14">
        <v>42.949659624776672</v>
      </c>
      <c r="C1440" s="14">
        <v>34.955969962234633</v>
      </c>
      <c r="D1440" s="5">
        <v>43.47262386936417</v>
      </c>
    </row>
    <row r="1441" spans="1:4" x14ac:dyDescent="0.3">
      <c r="A1441">
        <v>1440</v>
      </c>
      <c r="B1441" s="14">
        <v>45.028703536456881</v>
      </c>
      <c r="C1441" s="14">
        <v>35.677698137429573</v>
      </c>
      <c r="D1441" s="5">
        <v>46.184123539457822</v>
      </c>
    </row>
    <row r="1442" spans="1:4" x14ac:dyDescent="0.3">
      <c r="A1442">
        <v>1441</v>
      </c>
      <c r="B1442" s="14">
        <v>44.571048712571233</v>
      </c>
      <c r="C1442" s="14">
        <v>35.409019230150314</v>
      </c>
      <c r="D1442" s="5">
        <v>43.17100854987914</v>
      </c>
    </row>
    <row r="1443" spans="1:4" x14ac:dyDescent="0.3">
      <c r="A1443">
        <v>1442</v>
      </c>
      <c r="B1443" s="14">
        <v>42.583725722831531</v>
      </c>
      <c r="C1443" s="14">
        <v>32.887184869286145</v>
      </c>
      <c r="D1443" s="5">
        <v>42.300118726586469</v>
      </c>
    </row>
    <row r="1444" spans="1:4" x14ac:dyDescent="0.3">
      <c r="A1444">
        <v>1443</v>
      </c>
      <c r="B1444" s="14">
        <v>43.643079717225</v>
      </c>
      <c r="C1444" s="14">
        <v>34.499195622861443</v>
      </c>
      <c r="D1444" s="5">
        <v>43.520779553407593</v>
      </c>
    </row>
    <row r="1445" spans="1:4" x14ac:dyDescent="0.3">
      <c r="A1445">
        <v>1444</v>
      </c>
      <c r="B1445" s="14">
        <v>42.384110333955178</v>
      </c>
      <c r="C1445" s="14">
        <v>34.583300845330058</v>
      </c>
      <c r="D1445" s="5">
        <v>45.283016457463198</v>
      </c>
    </row>
    <row r="1446" spans="1:4" x14ac:dyDescent="0.3">
      <c r="A1446">
        <v>1445</v>
      </c>
      <c r="B1446" s="14">
        <v>43.962622968835866</v>
      </c>
      <c r="C1446" s="14">
        <v>35.200079872258684</v>
      </c>
      <c r="D1446" s="5">
        <v>42.850976023937029</v>
      </c>
    </row>
    <row r="1447" spans="1:4" x14ac:dyDescent="0.3">
      <c r="A1447">
        <v>1446</v>
      </c>
      <c r="B1447" s="14">
        <v>46.241505220428046</v>
      </c>
      <c r="C1447" s="14">
        <v>35.174512563725386</v>
      </c>
      <c r="D1447" s="5">
        <v>44.586156594466694</v>
      </c>
    </row>
    <row r="1448" spans="1:4" x14ac:dyDescent="0.3">
      <c r="A1448">
        <v>1447</v>
      </c>
      <c r="B1448" s="14">
        <v>42.302342288270651</v>
      </c>
      <c r="C1448" s="14">
        <v>35.980553163574896</v>
      </c>
      <c r="D1448" s="5">
        <v>43.944015280094952</v>
      </c>
    </row>
    <row r="1449" spans="1:4" x14ac:dyDescent="0.3">
      <c r="A1449">
        <v>1448</v>
      </c>
      <c r="B1449" s="14">
        <v>45.241674692947647</v>
      </c>
      <c r="C1449" s="14">
        <v>36.527809830755793</v>
      </c>
      <c r="D1449" s="5">
        <v>42.758832103078191</v>
      </c>
    </row>
    <row r="1450" spans="1:4" x14ac:dyDescent="0.3">
      <c r="A1450">
        <v>1449</v>
      </c>
      <c r="B1450" s="14">
        <v>45.920828038840448</v>
      </c>
      <c r="C1450" s="14">
        <v>34.515904821966203</v>
      </c>
      <c r="D1450" s="5">
        <v>40.721670493569192</v>
      </c>
    </row>
    <row r="1451" spans="1:4" x14ac:dyDescent="0.3">
      <c r="A1451">
        <v>1450</v>
      </c>
      <c r="B1451" s="14">
        <v>47.049529467598653</v>
      </c>
      <c r="C1451" s="14">
        <v>31.737904270339584</v>
      </c>
      <c r="D1451" s="5">
        <v>41.936201843812931</v>
      </c>
    </row>
    <row r="1452" spans="1:4" x14ac:dyDescent="0.3">
      <c r="A1452">
        <v>1451</v>
      </c>
      <c r="B1452" s="14">
        <v>42.897850630111833</v>
      </c>
      <c r="C1452" s="14">
        <v>33.971275238721077</v>
      </c>
      <c r="D1452" s="5">
        <v>41.151310580458919</v>
      </c>
    </row>
    <row r="1453" spans="1:4" x14ac:dyDescent="0.3">
      <c r="A1453">
        <v>1452</v>
      </c>
      <c r="B1453" s="14">
        <v>42.895148350126881</v>
      </c>
      <c r="C1453" s="14">
        <v>32.391242452003638</v>
      </c>
      <c r="D1453" s="5">
        <v>44.971676738659433</v>
      </c>
    </row>
    <row r="1454" spans="1:4" x14ac:dyDescent="0.3">
      <c r="A1454">
        <v>1453</v>
      </c>
      <c r="B1454" s="14">
        <v>45.239911452026654</v>
      </c>
      <c r="C1454" s="14">
        <v>36.249460854373972</v>
      </c>
      <c r="D1454" s="5">
        <v>44.962302634721667</v>
      </c>
    </row>
    <row r="1455" spans="1:4" x14ac:dyDescent="0.3">
      <c r="A1455">
        <v>1454</v>
      </c>
      <c r="B1455" s="14">
        <v>44.612684501438835</v>
      </c>
      <c r="C1455" s="14">
        <v>35.144843015552027</v>
      </c>
      <c r="D1455" s="5">
        <v>45.506435657914764</v>
      </c>
    </row>
    <row r="1456" spans="1:4" x14ac:dyDescent="0.3">
      <c r="A1456">
        <v>1455</v>
      </c>
      <c r="B1456" s="14">
        <v>44.242374860155614</v>
      </c>
      <c r="C1456" s="14">
        <v>36.242557325215749</v>
      </c>
      <c r="D1456" s="5">
        <v>45.021418938548287</v>
      </c>
    </row>
    <row r="1457" spans="1:4" x14ac:dyDescent="0.3">
      <c r="A1457">
        <v>1456</v>
      </c>
      <c r="B1457" s="14">
        <v>42.392258705023472</v>
      </c>
      <c r="C1457" s="14">
        <v>33.433232988556817</v>
      </c>
      <c r="D1457" s="5">
        <v>43.514813722270219</v>
      </c>
    </row>
    <row r="1458" spans="1:4" x14ac:dyDescent="0.3">
      <c r="A1458">
        <v>1457</v>
      </c>
      <c r="B1458" s="14">
        <v>44.834912594455481</v>
      </c>
      <c r="C1458" s="14">
        <v>33.787422819336669</v>
      </c>
      <c r="D1458" s="5">
        <v>41.985314931635877</v>
      </c>
    </row>
    <row r="1459" spans="1:4" x14ac:dyDescent="0.3">
      <c r="A1459">
        <v>1458</v>
      </c>
      <c r="B1459" s="14">
        <v>42.031137240937156</v>
      </c>
      <c r="C1459" s="14">
        <v>33.440753702245637</v>
      </c>
      <c r="D1459" s="5">
        <v>43.705375894178808</v>
      </c>
    </row>
    <row r="1460" spans="1:4" x14ac:dyDescent="0.3">
      <c r="A1460">
        <v>1459</v>
      </c>
      <c r="B1460" s="14">
        <v>45.131292987934607</v>
      </c>
      <c r="C1460" s="14">
        <v>36.317152127949683</v>
      </c>
      <c r="D1460" s="5">
        <v>42.711939846201375</v>
      </c>
    </row>
    <row r="1461" spans="1:4" x14ac:dyDescent="0.3">
      <c r="A1461">
        <v>1460</v>
      </c>
      <c r="B1461" s="14">
        <v>42.763271202752179</v>
      </c>
      <c r="C1461" s="14">
        <v>33.814766254142597</v>
      </c>
      <c r="D1461" s="5">
        <v>41.512032057167225</v>
      </c>
    </row>
    <row r="1462" spans="1:4" x14ac:dyDescent="0.3">
      <c r="A1462">
        <v>1461</v>
      </c>
      <c r="B1462" s="14">
        <v>41.836218744818744</v>
      </c>
      <c r="C1462" s="14">
        <v>34.427195027846842</v>
      </c>
      <c r="D1462" s="5">
        <v>42.669847716199961</v>
      </c>
    </row>
    <row r="1463" spans="1:4" x14ac:dyDescent="0.3">
      <c r="A1463">
        <v>1462</v>
      </c>
      <c r="B1463" s="14">
        <v>45.170740890166499</v>
      </c>
      <c r="C1463" s="14">
        <v>31.315977291787053</v>
      </c>
      <c r="D1463" s="5">
        <v>43.878328357935295</v>
      </c>
    </row>
    <row r="1464" spans="1:4" x14ac:dyDescent="0.3">
      <c r="A1464">
        <v>1463</v>
      </c>
      <c r="B1464" s="14">
        <v>44.724687299290494</v>
      </c>
      <c r="C1464" s="14">
        <v>33.143358863132363</v>
      </c>
      <c r="D1464" s="5">
        <v>45.654128525554079</v>
      </c>
    </row>
    <row r="1465" spans="1:4" x14ac:dyDescent="0.3">
      <c r="A1465">
        <v>1464</v>
      </c>
      <c r="B1465" s="14">
        <v>42.431199358204374</v>
      </c>
      <c r="C1465" s="14">
        <v>32.620464597097083</v>
      </c>
      <c r="D1465" s="5">
        <v>45.708665735559975</v>
      </c>
    </row>
    <row r="1466" spans="1:4" x14ac:dyDescent="0.3">
      <c r="A1466">
        <v>1465</v>
      </c>
      <c r="B1466" s="14">
        <v>44.567760291071103</v>
      </c>
      <c r="C1466" s="14">
        <v>34.611941672879524</v>
      </c>
      <c r="D1466" s="5">
        <v>46.191856735627901</v>
      </c>
    </row>
    <row r="1467" spans="1:4" x14ac:dyDescent="0.3">
      <c r="A1467">
        <v>1466</v>
      </c>
      <c r="B1467" s="14">
        <v>43.845718147065867</v>
      </c>
      <c r="C1467" s="14">
        <v>35.445418316197824</v>
      </c>
      <c r="D1467" s="5">
        <v>42.377660195432938</v>
      </c>
    </row>
    <row r="1468" spans="1:4" x14ac:dyDescent="0.3">
      <c r="A1468">
        <v>1467</v>
      </c>
      <c r="B1468" s="14">
        <v>45.010626057669661</v>
      </c>
      <c r="C1468" s="14">
        <v>32.563056701716953</v>
      </c>
      <c r="D1468" s="5">
        <v>44.427255301602692</v>
      </c>
    </row>
    <row r="1469" spans="1:4" x14ac:dyDescent="0.3">
      <c r="A1469">
        <v>1468</v>
      </c>
      <c r="B1469" s="14">
        <v>42.943852340485527</v>
      </c>
      <c r="C1469" s="14">
        <v>34.015462779807983</v>
      </c>
      <c r="D1469" s="5">
        <v>44.365377483940456</v>
      </c>
    </row>
    <row r="1470" spans="1:4" x14ac:dyDescent="0.3">
      <c r="A1470">
        <v>1469</v>
      </c>
      <c r="B1470" s="14">
        <v>41.21671701339902</v>
      </c>
      <c r="C1470" s="14">
        <v>32.929863136337929</v>
      </c>
      <c r="D1470" s="5">
        <v>41.822527690501246</v>
      </c>
    </row>
    <row r="1471" spans="1:4" x14ac:dyDescent="0.3">
      <c r="A1471">
        <v>1470</v>
      </c>
      <c r="B1471" s="14">
        <v>42.500537487967144</v>
      </c>
      <c r="C1471" s="14">
        <v>32.789264481462354</v>
      </c>
      <c r="D1471" s="5">
        <v>44.699941706270764</v>
      </c>
    </row>
    <row r="1472" spans="1:4" x14ac:dyDescent="0.3">
      <c r="A1472">
        <v>1471</v>
      </c>
      <c r="B1472" s="14">
        <v>45.466800941166106</v>
      </c>
      <c r="C1472" s="14">
        <v>31.928211802728089</v>
      </c>
      <c r="D1472" s="5">
        <v>42.852197858681613</v>
      </c>
    </row>
    <row r="1473" spans="1:4" x14ac:dyDescent="0.3">
      <c r="A1473">
        <v>1472</v>
      </c>
      <c r="B1473" s="14">
        <v>43.388949274868985</v>
      </c>
      <c r="C1473" s="14">
        <v>34.027112888859136</v>
      </c>
      <c r="D1473" s="5">
        <v>45.353789412057658</v>
      </c>
    </row>
    <row r="1474" spans="1:4" x14ac:dyDescent="0.3">
      <c r="A1474">
        <v>1473</v>
      </c>
      <c r="B1474" s="14">
        <v>44.256321054636139</v>
      </c>
      <c r="C1474" s="14">
        <v>33.939331026955358</v>
      </c>
      <c r="D1474" s="5">
        <v>43.098571957315158</v>
      </c>
    </row>
    <row r="1475" spans="1:4" x14ac:dyDescent="0.3">
      <c r="A1475">
        <v>1474</v>
      </c>
      <c r="B1475" s="14">
        <v>44.312240842296276</v>
      </c>
      <c r="C1475" s="14">
        <v>34.820050030478598</v>
      </c>
      <c r="D1475" s="5">
        <v>43.540185840977607</v>
      </c>
    </row>
    <row r="1476" spans="1:4" x14ac:dyDescent="0.3">
      <c r="A1476">
        <v>1475</v>
      </c>
      <c r="B1476" s="14">
        <v>45.509803621641922</v>
      </c>
      <c r="C1476" s="14">
        <v>34.851575878962144</v>
      </c>
      <c r="D1476" s="5">
        <v>41.611769273861995</v>
      </c>
    </row>
    <row r="1477" spans="1:4" x14ac:dyDescent="0.3">
      <c r="A1477">
        <v>1476</v>
      </c>
      <c r="B1477" s="14">
        <v>44.294502209291188</v>
      </c>
      <c r="C1477" s="14">
        <v>33.589815648031312</v>
      </c>
      <c r="D1477" s="5">
        <v>42.20464985576681</v>
      </c>
    </row>
    <row r="1478" spans="1:4" x14ac:dyDescent="0.3">
      <c r="A1478">
        <v>1477</v>
      </c>
      <c r="B1478" s="14">
        <v>44.461372449460647</v>
      </c>
      <c r="C1478" s="14">
        <v>33.986576608062713</v>
      </c>
      <c r="D1478" s="5">
        <v>42.761510365486473</v>
      </c>
    </row>
    <row r="1479" spans="1:4" x14ac:dyDescent="0.3">
      <c r="A1479">
        <v>1478</v>
      </c>
      <c r="B1479" s="14">
        <v>42.153348382884609</v>
      </c>
      <c r="C1479" s="14">
        <v>33.813717369411819</v>
      </c>
      <c r="D1479" s="5">
        <v>43.429722414189285</v>
      </c>
    </row>
    <row r="1480" spans="1:4" x14ac:dyDescent="0.3">
      <c r="A1480">
        <v>1479</v>
      </c>
      <c r="B1480" s="14">
        <v>43.242212233888367</v>
      </c>
      <c r="C1480" s="14">
        <v>34.006353773960207</v>
      </c>
      <c r="D1480" s="5">
        <v>41.803910384739105</v>
      </c>
    </row>
    <row r="1481" spans="1:4" x14ac:dyDescent="0.3">
      <c r="A1481">
        <v>1480</v>
      </c>
      <c r="B1481" s="14">
        <v>42.578538699078045</v>
      </c>
      <c r="C1481" s="14">
        <v>36.185066219859316</v>
      </c>
      <c r="D1481" s="5">
        <v>45.366103778205513</v>
      </c>
    </row>
    <row r="1482" spans="1:4" x14ac:dyDescent="0.3">
      <c r="A1482">
        <v>1481</v>
      </c>
      <c r="B1482" s="14">
        <v>42.221608091339512</v>
      </c>
      <c r="C1482" s="14">
        <v>35.182838664997448</v>
      </c>
      <c r="D1482" s="5">
        <v>42.676341420054214</v>
      </c>
    </row>
    <row r="1483" spans="1:4" x14ac:dyDescent="0.3">
      <c r="A1483">
        <v>1482</v>
      </c>
      <c r="B1483" s="14">
        <v>43.432542620658673</v>
      </c>
      <c r="C1483" s="14">
        <v>35.378899548581373</v>
      </c>
      <c r="D1483" s="5">
        <v>42.881473145111954</v>
      </c>
    </row>
    <row r="1484" spans="1:4" x14ac:dyDescent="0.3">
      <c r="A1484">
        <v>1483</v>
      </c>
      <c r="B1484" s="14">
        <v>43.376344369305393</v>
      </c>
      <c r="C1484" s="14">
        <v>32.583199746057403</v>
      </c>
      <c r="D1484" s="5">
        <v>43.442454133999433</v>
      </c>
    </row>
    <row r="1485" spans="1:4" x14ac:dyDescent="0.3">
      <c r="A1485">
        <v>1484</v>
      </c>
      <c r="B1485" s="14">
        <v>41.3530125194889</v>
      </c>
      <c r="C1485" s="14">
        <v>33.610146092649757</v>
      </c>
      <c r="D1485" s="5">
        <v>43.097274779850821</v>
      </c>
    </row>
    <row r="1486" spans="1:4" x14ac:dyDescent="0.3">
      <c r="A1486">
        <v>1485</v>
      </c>
      <c r="B1486" s="14">
        <v>46.041172089743718</v>
      </c>
      <c r="C1486" s="14">
        <v>35.042635339796966</v>
      </c>
      <c r="D1486" s="5">
        <v>43.317878854527599</v>
      </c>
    </row>
    <row r="1487" spans="1:4" x14ac:dyDescent="0.3">
      <c r="A1487">
        <v>1486</v>
      </c>
      <c r="B1487" s="14">
        <v>43.833113143045956</v>
      </c>
      <c r="C1487" s="14">
        <v>34.326267736445963</v>
      </c>
      <c r="D1487" s="5">
        <v>46.443697116154688</v>
      </c>
    </row>
    <row r="1488" spans="1:4" x14ac:dyDescent="0.3">
      <c r="A1488">
        <v>1487</v>
      </c>
      <c r="B1488" s="14">
        <v>41.424095321158084</v>
      </c>
      <c r="C1488" s="14">
        <v>32.817972787488756</v>
      </c>
      <c r="D1488" s="5">
        <v>41.865040229895442</v>
      </c>
    </row>
    <row r="1489" spans="1:4" x14ac:dyDescent="0.3">
      <c r="A1489">
        <v>1488</v>
      </c>
      <c r="B1489" s="14">
        <v>42.872741854426529</v>
      </c>
      <c r="C1489" s="14">
        <v>33.541571955169665</v>
      </c>
      <c r="D1489" s="5">
        <v>44.733564828796354</v>
      </c>
    </row>
    <row r="1490" spans="1:4" x14ac:dyDescent="0.3">
      <c r="A1490">
        <v>1489</v>
      </c>
      <c r="B1490" s="14">
        <v>43.305664164127606</v>
      </c>
      <c r="C1490" s="14">
        <v>35.161566703999533</v>
      </c>
      <c r="D1490" s="5">
        <v>43.012061259149462</v>
      </c>
    </row>
    <row r="1491" spans="1:4" x14ac:dyDescent="0.3">
      <c r="A1491">
        <v>1490</v>
      </c>
      <c r="B1491" s="14">
        <v>43.311202206143527</v>
      </c>
      <c r="C1491" s="14">
        <v>32.794912244886447</v>
      </c>
      <c r="D1491" s="5">
        <v>38.471225277957267</v>
      </c>
    </row>
    <row r="1492" spans="1:4" x14ac:dyDescent="0.3">
      <c r="A1492">
        <v>1491</v>
      </c>
      <c r="B1492" s="14">
        <v>41.972735559426091</v>
      </c>
      <c r="C1492" s="14">
        <v>35.406248106867992</v>
      </c>
      <c r="D1492" s="5">
        <v>41.005340069218782</v>
      </c>
    </row>
    <row r="1493" spans="1:4" x14ac:dyDescent="0.3">
      <c r="A1493">
        <v>1492</v>
      </c>
      <c r="B1493" s="14">
        <v>42.714832060105053</v>
      </c>
      <c r="C1493" s="14">
        <v>33.504451063112811</v>
      </c>
      <c r="D1493" s="5">
        <v>44.967504578085467</v>
      </c>
    </row>
    <row r="1494" spans="1:4" x14ac:dyDescent="0.3">
      <c r="A1494">
        <v>1493</v>
      </c>
      <c r="B1494" s="14">
        <v>43.291184243462183</v>
      </c>
      <c r="C1494" s="14">
        <v>36.623208824732608</v>
      </c>
      <c r="D1494" s="5">
        <v>44.629914842559309</v>
      </c>
    </row>
    <row r="1495" spans="1:4" x14ac:dyDescent="0.3">
      <c r="A1495">
        <v>1494</v>
      </c>
      <c r="B1495" s="14">
        <v>43.073457681035727</v>
      </c>
      <c r="C1495" s="14">
        <v>33.057214225616789</v>
      </c>
      <c r="D1495" s="5">
        <v>42.416838007240855</v>
      </c>
    </row>
    <row r="1496" spans="1:4" x14ac:dyDescent="0.3">
      <c r="A1496">
        <v>1495</v>
      </c>
      <c r="B1496" s="14">
        <v>44.452694381111186</v>
      </c>
      <c r="C1496" s="14">
        <v>34.267545705653319</v>
      </c>
      <c r="D1496" s="5">
        <v>44.385222766467336</v>
      </c>
    </row>
    <row r="1497" spans="1:4" x14ac:dyDescent="0.3">
      <c r="A1497">
        <v>1496</v>
      </c>
      <c r="B1497" s="14">
        <v>44.903343418677217</v>
      </c>
      <c r="C1497" s="14">
        <v>34.764900088859662</v>
      </c>
      <c r="D1497" s="5">
        <v>42.022282822391212</v>
      </c>
    </row>
    <row r="1498" spans="1:4" x14ac:dyDescent="0.3">
      <c r="A1498">
        <v>1497</v>
      </c>
      <c r="B1498" s="14">
        <v>43.178396071671415</v>
      </c>
      <c r="C1498" s="14">
        <v>33.061833082995143</v>
      </c>
      <c r="D1498" s="5">
        <v>44.142297083338306</v>
      </c>
    </row>
    <row r="1499" spans="1:4" x14ac:dyDescent="0.3">
      <c r="A1499">
        <v>1498</v>
      </c>
      <c r="B1499" s="14">
        <v>42.788124267314494</v>
      </c>
      <c r="C1499" s="14">
        <v>33.209786496191938</v>
      </c>
      <c r="D1499" s="5">
        <v>42.523867212996869</v>
      </c>
    </row>
    <row r="1500" spans="1:4" x14ac:dyDescent="0.3">
      <c r="A1500">
        <v>1499</v>
      </c>
      <c r="B1500" s="14">
        <v>44.66609413596926</v>
      </c>
      <c r="C1500" s="14">
        <v>32.842226926277327</v>
      </c>
      <c r="D1500" s="5">
        <v>41.940147715053357</v>
      </c>
    </row>
    <row r="1501" spans="1:4" x14ac:dyDescent="0.3">
      <c r="A1501">
        <v>1500</v>
      </c>
      <c r="B1501" s="14">
        <v>43.110692407268985</v>
      </c>
      <c r="C1501" s="14">
        <v>35.170213217552103</v>
      </c>
      <c r="D1501" s="5">
        <v>44.389277215646892</v>
      </c>
    </row>
    <row r="1502" spans="1:4" x14ac:dyDescent="0.3">
      <c r="A1502">
        <v>1501</v>
      </c>
      <c r="B1502" s="14">
        <v>42.657605221274409</v>
      </c>
      <c r="C1502" s="14">
        <v>31.04424826353727</v>
      </c>
      <c r="D1502" s="5">
        <v>43.20254155743234</v>
      </c>
    </row>
    <row r="1503" spans="1:4" x14ac:dyDescent="0.3">
      <c r="A1503">
        <v>1502</v>
      </c>
      <c r="B1503" s="14">
        <v>45.360567411480879</v>
      </c>
      <c r="C1503" s="14">
        <v>33.715069169910102</v>
      </c>
      <c r="D1503" s="5">
        <v>43.284803348076771</v>
      </c>
    </row>
    <row r="1504" spans="1:4" x14ac:dyDescent="0.3">
      <c r="A1504">
        <v>1503</v>
      </c>
      <c r="B1504" s="14">
        <v>41.503998064694471</v>
      </c>
      <c r="C1504" s="14">
        <v>33.812544750310451</v>
      </c>
      <c r="D1504" s="5">
        <v>44.467633470339933</v>
      </c>
    </row>
    <row r="1505" spans="1:4" x14ac:dyDescent="0.3">
      <c r="A1505">
        <v>1504</v>
      </c>
      <c r="B1505" s="14">
        <v>42.418789985066759</v>
      </c>
      <c r="C1505" s="14">
        <v>34.400058826370014</v>
      </c>
      <c r="D1505" s="5">
        <v>44.9337189315507</v>
      </c>
    </row>
    <row r="1506" spans="1:4" x14ac:dyDescent="0.3">
      <c r="A1506">
        <v>1505</v>
      </c>
      <c r="B1506" s="14">
        <v>43.303839690176417</v>
      </c>
      <c r="C1506" s="14">
        <v>33.727804400638043</v>
      </c>
      <c r="D1506" s="5">
        <v>44.305112798532434</v>
      </c>
    </row>
    <row r="1507" spans="1:4" x14ac:dyDescent="0.3">
      <c r="A1507">
        <v>1506</v>
      </c>
      <c r="B1507" s="14">
        <v>41.989002330141155</v>
      </c>
      <c r="C1507" s="14">
        <v>35.526919543403267</v>
      </c>
      <c r="D1507" s="5">
        <v>44.029089201060913</v>
      </c>
    </row>
    <row r="1508" spans="1:4" x14ac:dyDescent="0.3">
      <c r="A1508">
        <v>1507</v>
      </c>
      <c r="B1508" s="14">
        <v>45.553439425872924</v>
      </c>
      <c r="C1508" s="14">
        <v>34.390040186524537</v>
      </c>
      <c r="D1508" s="5">
        <v>42.275157219016009</v>
      </c>
    </row>
    <row r="1509" spans="1:4" x14ac:dyDescent="0.3">
      <c r="A1509">
        <v>1508</v>
      </c>
      <c r="B1509" s="14">
        <v>46.119124014900606</v>
      </c>
      <c r="C1509" s="14">
        <v>32.159109751301727</v>
      </c>
      <c r="D1509" s="5">
        <v>41.833309743986497</v>
      </c>
    </row>
    <row r="1510" spans="1:4" x14ac:dyDescent="0.3">
      <c r="A1510">
        <v>1509</v>
      </c>
      <c r="B1510" s="14">
        <v>43.881628079033774</v>
      </c>
      <c r="C1510" s="14">
        <v>33.367889555121572</v>
      </c>
      <c r="D1510" s="5">
        <v>42.226273309216268</v>
      </c>
    </row>
    <row r="1511" spans="1:4" x14ac:dyDescent="0.3">
      <c r="A1511">
        <v>1510</v>
      </c>
      <c r="B1511" s="14">
        <v>46.019332911364103</v>
      </c>
      <c r="C1511" s="14">
        <v>33.982249032799352</v>
      </c>
      <c r="D1511" s="5">
        <v>44.985851902949463</v>
      </c>
    </row>
    <row r="1512" spans="1:4" x14ac:dyDescent="0.3">
      <c r="A1512">
        <v>1511</v>
      </c>
      <c r="B1512" s="14">
        <v>43.828196938115134</v>
      </c>
      <c r="C1512" s="14">
        <v>36.908006365236112</v>
      </c>
      <c r="D1512" s="5">
        <v>41.597893710214329</v>
      </c>
    </row>
    <row r="1513" spans="1:4" x14ac:dyDescent="0.3">
      <c r="A1513">
        <v>1512</v>
      </c>
      <c r="B1513" s="14">
        <v>40.180809960301922</v>
      </c>
      <c r="C1513" s="14">
        <v>36.341247251356485</v>
      </c>
      <c r="D1513" s="5">
        <v>44.989408577568973</v>
      </c>
    </row>
    <row r="1514" spans="1:4" x14ac:dyDescent="0.3">
      <c r="A1514">
        <v>1513</v>
      </c>
      <c r="B1514" s="14">
        <v>44.172157262255176</v>
      </c>
      <c r="C1514" s="14">
        <v>33.123126893511341</v>
      </c>
      <c r="D1514" s="5">
        <v>44.05728311409181</v>
      </c>
    </row>
    <row r="1515" spans="1:4" x14ac:dyDescent="0.3">
      <c r="A1515">
        <v>1514</v>
      </c>
      <c r="B1515" s="14">
        <v>44.923542227466498</v>
      </c>
      <c r="C1515" s="14">
        <v>34.31867373420414</v>
      </c>
      <c r="D1515" s="5">
        <v>43.160395679278203</v>
      </c>
    </row>
    <row r="1516" spans="1:4" x14ac:dyDescent="0.3">
      <c r="A1516">
        <v>1515</v>
      </c>
      <c r="B1516" s="14">
        <v>41.483781632991004</v>
      </c>
      <c r="C1516" s="14">
        <v>34.195580689054601</v>
      </c>
      <c r="D1516" s="5">
        <v>43.857404488022532</v>
      </c>
    </row>
    <row r="1517" spans="1:4" x14ac:dyDescent="0.3">
      <c r="A1517">
        <v>1516</v>
      </c>
      <c r="B1517" s="14">
        <v>44.71083433270713</v>
      </c>
      <c r="C1517" s="14">
        <v>35.154400221148627</v>
      </c>
      <c r="D1517" s="5">
        <v>43.599982283745788</v>
      </c>
    </row>
    <row r="1518" spans="1:4" x14ac:dyDescent="0.3">
      <c r="A1518">
        <v>1517</v>
      </c>
      <c r="B1518" s="14">
        <v>43.146802020503664</v>
      </c>
      <c r="C1518" s="14">
        <v>36.001540858063279</v>
      </c>
      <c r="D1518" s="5">
        <v>40.865870420372886</v>
      </c>
    </row>
    <row r="1519" spans="1:4" x14ac:dyDescent="0.3">
      <c r="A1519">
        <v>1518</v>
      </c>
      <c r="B1519" s="14">
        <v>45.650742837008771</v>
      </c>
      <c r="C1519" s="14">
        <v>33.597557583957084</v>
      </c>
      <c r="D1519" s="5">
        <v>41.755007543243217</v>
      </c>
    </row>
    <row r="1520" spans="1:4" x14ac:dyDescent="0.3">
      <c r="A1520">
        <v>1519</v>
      </c>
      <c r="B1520" s="14">
        <v>43.827508770642233</v>
      </c>
      <c r="C1520" s="14">
        <v>35.053204532777961</v>
      </c>
      <c r="D1520" s="5">
        <v>44.277488127003366</v>
      </c>
    </row>
    <row r="1521" spans="1:4" x14ac:dyDescent="0.3">
      <c r="A1521">
        <v>1520</v>
      </c>
      <c r="B1521" s="14">
        <v>40.092726351082511</v>
      </c>
      <c r="C1521" s="14">
        <v>32.977743016846645</v>
      </c>
      <c r="D1521" s="5">
        <v>40.812156672078778</v>
      </c>
    </row>
    <row r="1522" spans="1:4" x14ac:dyDescent="0.3">
      <c r="A1522">
        <v>1521</v>
      </c>
      <c r="B1522" s="14">
        <v>39.867523348922276</v>
      </c>
      <c r="C1522" s="14">
        <v>34.834843094726097</v>
      </c>
      <c r="D1522" s="5">
        <v>44.473743889836435</v>
      </c>
    </row>
    <row r="1523" spans="1:4" x14ac:dyDescent="0.3">
      <c r="A1523">
        <v>1522</v>
      </c>
      <c r="B1523" s="14">
        <v>44.592256975019787</v>
      </c>
      <c r="C1523" s="14">
        <v>33.030714967830889</v>
      </c>
      <c r="D1523" s="5">
        <v>39.697567469310897</v>
      </c>
    </row>
    <row r="1524" spans="1:4" x14ac:dyDescent="0.3">
      <c r="A1524">
        <v>1523</v>
      </c>
      <c r="B1524" s="14">
        <v>41.279100146005156</v>
      </c>
      <c r="C1524" s="14">
        <v>35.830296574518194</v>
      </c>
      <c r="D1524" s="5">
        <v>43.557790145799046</v>
      </c>
    </row>
    <row r="1525" spans="1:4" x14ac:dyDescent="0.3">
      <c r="A1525">
        <v>1524</v>
      </c>
      <c r="B1525" s="14">
        <v>43.176266323906972</v>
      </c>
      <c r="C1525" s="14">
        <v>35.45696558026404</v>
      </c>
      <c r="D1525" s="5">
        <v>42.341432368118895</v>
      </c>
    </row>
    <row r="1526" spans="1:4" x14ac:dyDescent="0.3">
      <c r="A1526">
        <v>1525</v>
      </c>
      <c r="B1526" s="14">
        <v>44.248976093694708</v>
      </c>
      <c r="C1526" s="14">
        <v>34.384977140260304</v>
      </c>
      <c r="D1526" s="5">
        <v>45.916434982310882</v>
      </c>
    </row>
    <row r="1527" spans="1:4" x14ac:dyDescent="0.3">
      <c r="A1527">
        <v>1526</v>
      </c>
      <c r="B1527" s="14">
        <v>42.181963816402131</v>
      </c>
      <c r="C1527" s="14">
        <v>33.548443228505249</v>
      </c>
      <c r="D1527" s="5">
        <v>44.604765550741348</v>
      </c>
    </row>
    <row r="1528" spans="1:4" x14ac:dyDescent="0.3">
      <c r="A1528">
        <v>1527</v>
      </c>
      <c r="B1528" s="14">
        <v>41.634138881879586</v>
      </c>
      <c r="C1528" s="14">
        <v>35.562251062808215</v>
      </c>
      <c r="D1528" s="5">
        <v>41.639671746090926</v>
      </c>
    </row>
    <row r="1529" spans="1:4" x14ac:dyDescent="0.3">
      <c r="A1529">
        <v>1528</v>
      </c>
      <c r="B1529" s="14">
        <v>43.080586683287095</v>
      </c>
      <c r="C1529" s="14">
        <v>34.499666956871643</v>
      </c>
      <c r="D1529" s="5">
        <v>42.90127712369366</v>
      </c>
    </row>
    <row r="1530" spans="1:4" x14ac:dyDescent="0.3">
      <c r="A1530">
        <v>1529</v>
      </c>
      <c r="B1530" s="14">
        <v>43.110400436353885</v>
      </c>
      <c r="C1530" s="14">
        <v>34.045693703458248</v>
      </c>
      <c r="D1530" s="5">
        <v>44.366768681847894</v>
      </c>
    </row>
    <row r="1531" spans="1:4" x14ac:dyDescent="0.3">
      <c r="A1531">
        <v>1530</v>
      </c>
      <c r="B1531" s="14">
        <v>45.259670970303155</v>
      </c>
      <c r="C1531" s="14">
        <v>35.359922373389715</v>
      </c>
      <c r="D1531" s="5">
        <v>41.459371461597051</v>
      </c>
    </row>
    <row r="1532" spans="1:4" x14ac:dyDescent="0.3">
      <c r="A1532">
        <v>1531</v>
      </c>
      <c r="B1532" s="14">
        <v>42.101868531571476</v>
      </c>
      <c r="C1532" s="14">
        <v>35.21208131895532</v>
      </c>
      <c r="D1532" s="5">
        <v>41.761596724305946</v>
      </c>
    </row>
    <row r="1533" spans="1:4" x14ac:dyDescent="0.3">
      <c r="A1533">
        <v>1532</v>
      </c>
      <c r="B1533" s="14">
        <v>44.130593117634731</v>
      </c>
      <c r="C1533" s="14">
        <v>35.662438258218302</v>
      </c>
      <c r="D1533" s="5">
        <v>44.87185997191785</v>
      </c>
    </row>
    <row r="1534" spans="1:4" x14ac:dyDescent="0.3">
      <c r="A1534">
        <v>1533</v>
      </c>
      <c r="B1534" s="14">
        <v>43.915886275825869</v>
      </c>
      <c r="C1534" s="14">
        <v>33.894366134019045</v>
      </c>
      <c r="D1534" s="5">
        <v>44.561701082355711</v>
      </c>
    </row>
    <row r="1535" spans="1:4" x14ac:dyDescent="0.3">
      <c r="A1535">
        <v>1534</v>
      </c>
      <c r="B1535" s="14">
        <v>45.019471613895938</v>
      </c>
      <c r="C1535" s="14">
        <v>34.154910690118172</v>
      </c>
      <c r="D1535" s="5">
        <v>44.722556411890629</v>
      </c>
    </row>
    <row r="1536" spans="1:4" x14ac:dyDescent="0.3">
      <c r="A1536">
        <v>1535</v>
      </c>
      <c r="B1536" s="14">
        <v>44.468999024071621</v>
      </c>
      <c r="C1536" s="14">
        <v>35.056450912465593</v>
      </c>
      <c r="D1536" s="5">
        <v>44.451424240572592</v>
      </c>
    </row>
    <row r="1537" spans="1:4" x14ac:dyDescent="0.3">
      <c r="A1537">
        <v>1536</v>
      </c>
      <c r="B1537" s="14">
        <v>43.858773429606266</v>
      </c>
      <c r="C1537" s="14">
        <v>33.517437732612741</v>
      </c>
      <c r="D1537" s="5">
        <v>42.567409774411374</v>
      </c>
    </row>
    <row r="1538" spans="1:4" x14ac:dyDescent="0.3">
      <c r="A1538">
        <v>1537</v>
      </c>
      <c r="B1538" s="14">
        <v>43.419963195925227</v>
      </c>
      <c r="C1538" s="14">
        <v>34.080004114572382</v>
      </c>
      <c r="D1538" s="5">
        <v>45.659937250190019</v>
      </c>
    </row>
    <row r="1539" spans="1:4" x14ac:dyDescent="0.3">
      <c r="A1539">
        <v>1538</v>
      </c>
      <c r="B1539" s="14">
        <v>42.934009265802288</v>
      </c>
      <c r="C1539" s="14">
        <v>35.173752038586095</v>
      </c>
      <c r="D1539" s="5">
        <v>45.387229820710161</v>
      </c>
    </row>
    <row r="1540" spans="1:4" x14ac:dyDescent="0.3">
      <c r="A1540">
        <v>1539</v>
      </c>
      <c r="B1540" s="14">
        <v>44.129076819229063</v>
      </c>
      <c r="C1540" s="14">
        <v>34.604007884935115</v>
      </c>
      <c r="D1540" s="5">
        <v>41.960280976892804</v>
      </c>
    </row>
    <row r="1541" spans="1:4" x14ac:dyDescent="0.3">
      <c r="A1541">
        <v>1540</v>
      </c>
      <c r="B1541" s="14">
        <v>42.639059404449043</v>
      </c>
      <c r="C1541" s="14">
        <v>34.035138504453833</v>
      </c>
      <c r="D1541" s="5">
        <v>44.045111171584068</v>
      </c>
    </row>
    <row r="1542" spans="1:4" x14ac:dyDescent="0.3">
      <c r="A1542">
        <v>1541</v>
      </c>
      <c r="B1542" s="14">
        <v>44.916012882672796</v>
      </c>
      <c r="C1542" s="14">
        <v>35.172638921928865</v>
      </c>
      <c r="D1542" s="5">
        <v>42.273244008593949</v>
      </c>
    </row>
    <row r="1543" spans="1:4" x14ac:dyDescent="0.3">
      <c r="A1543">
        <v>1542</v>
      </c>
      <c r="B1543" s="14">
        <v>43.129201259193934</v>
      </c>
      <c r="C1543" s="14">
        <v>34.799973589764782</v>
      </c>
      <c r="D1543" s="5">
        <v>43.218920975222318</v>
      </c>
    </row>
    <row r="1544" spans="1:4" x14ac:dyDescent="0.3">
      <c r="A1544">
        <v>1543</v>
      </c>
      <c r="B1544" s="14">
        <v>42.525555338560373</v>
      </c>
      <c r="C1544" s="14">
        <v>33.435570225835015</v>
      </c>
      <c r="D1544" s="5">
        <v>43.908932051969281</v>
      </c>
    </row>
    <row r="1545" spans="1:4" x14ac:dyDescent="0.3">
      <c r="A1545">
        <v>1544</v>
      </c>
      <c r="B1545" s="14">
        <v>44.970444994999013</v>
      </c>
      <c r="C1545" s="14">
        <v>34.463334109717032</v>
      </c>
      <c r="D1545" s="5">
        <v>41.123512163566474</v>
      </c>
    </row>
    <row r="1546" spans="1:4" x14ac:dyDescent="0.3">
      <c r="A1546">
        <v>1545</v>
      </c>
      <c r="B1546" s="14">
        <v>43.388362951924023</v>
      </c>
      <c r="C1546" s="14">
        <v>35.41710967449842</v>
      </c>
      <c r="D1546" s="5">
        <v>42.204994078034609</v>
      </c>
    </row>
    <row r="1547" spans="1:4" x14ac:dyDescent="0.3">
      <c r="A1547">
        <v>1546</v>
      </c>
      <c r="B1547" s="14">
        <v>40.157361948922912</v>
      </c>
      <c r="C1547" s="14">
        <v>35.636418614489727</v>
      </c>
      <c r="D1547" s="5">
        <v>42.665663273270738</v>
      </c>
    </row>
    <row r="1548" spans="1:4" x14ac:dyDescent="0.3">
      <c r="A1548">
        <v>1547</v>
      </c>
      <c r="B1548" s="14">
        <v>46.150795434503571</v>
      </c>
      <c r="C1548" s="14">
        <v>36.380825049900537</v>
      </c>
      <c r="D1548" s="5">
        <v>41.359043445339012</v>
      </c>
    </row>
    <row r="1549" spans="1:4" x14ac:dyDescent="0.3">
      <c r="A1549">
        <v>1548</v>
      </c>
      <c r="B1549" s="14">
        <v>46.598910470993779</v>
      </c>
      <c r="C1549" s="14">
        <v>34.493038970420734</v>
      </c>
      <c r="D1549" s="5">
        <v>42.381433910188967</v>
      </c>
    </row>
    <row r="1550" spans="1:4" x14ac:dyDescent="0.3">
      <c r="A1550">
        <v>1549</v>
      </c>
      <c r="B1550" s="14">
        <v>46.917888128806254</v>
      </c>
      <c r="C1550" s="14">
        <v>32.409308732969578</v>
      </c>
      <c r="D1550" s="5">
        <v>44.524922965631312</v>
      </c>
    </row>
    <row r="1551" spans="1:4" x14ac:dyDescent="0.3">
      <c r="A1551">
        <v>1550</v>
      </c>
      <c r="B1551" s="14">
        <v>44.533073769915063</v>
      </c>
      <c r="C1551" s="14">
        <v>33.608615245262989</v>
      </c>
      <c r="D1551" s="5">
        <v>43.092322188753222</v>
      </c>
    </row>
    <row r="1552" spans="1:4" x14ac:dyDescent="0.3">
      <c r="A1552">
        <v>1551</v>
      </c>
      <c r="B1552" s="14">
        <v>44.531720618034498</v>
      </c>
      <c r="C1552" s="14">
        <v>35.145519281037402</v>
      </c>
      <c r="D1552" s="5">
        <v>43.589213065827948</v>
      </c>
    </row>
    <row r="1553" spans="1:4" x14ac:dyDescent="0.3">
      <c r="A1553">
        <v>1552</v>
      </c>
      <c r="B1553" s="14">
        <v>44.463075041370743</v>
      </c>
      <c r="C1553" s="14">
        <v>34.206698229052499</v>
      </c>
      <c r="D1553" s="5">
        <v>45.260735816694968</v>
      </c>
    </row>
    <row r="1554" spans="1:4" x14ac:dyDescent="0.3">
      <c r="A1554">
        <v>1553</v>
      </c>
      <c r="B1554" s="14">
        <v>43.923650360545224</v>
      </c>
      <c r="C1554" s="14">
        <v>33.983385693157544</v>
      </c>
      <c r="D1554" s="5">
        <v>46.182012090350518</v>
      </c>
    </row>
    <row r="1555" spans="1:4" x14ac:dyDescent="0.3">
      <c r="A1555">
        <v>1554</v>
      </c>
      <c r="B1555" s="14">
        <v>45.464795265686803</v>
      </c>
      <c r="C1555" s="14">
        <v>32.216977316937367</v>
      </c>
      <c r="D1555" s="5">
        <v>44.84416888170577</v>
      </c>
    </row>
    <row r="1556" spans="1:4" x14ac:dyDescent="0.3">
      <c r="A1556">
        <v>1555</v>
      </c>
      <c r="B1556" s="14">
        <v>42.73137079199558</v>
      </c>
      <c r="C1556" s="14">
        <v>36.833369697281668</v>
      </c>
      <c r="D1556" s="5">
        <v>43.695311022584882</v>
      </c>
    </row>
    <row r="1557" spans="1:4" x14ac:dyDescent="0.3">
      <c r="A1557">
        <v>1556</v>
      </c>
      <c r="B1557" s="14">
        <v>43.294170799853383</v>
      </c>
      <c r="C1557" s="14">
        <v>36.293445457705886</v>
      </c>
      <c r="D1557" s="5">
        <v>42.288271592728165</v>
      </c>
    </row>
    <row r="1558" spans="1:4" x14ac:dyDescent="0.3">
      <c r="A1558">
        <v>1557</v>
      </c>
      <c r="B1558" s="14">
        <v>38.791248741050133</v>
      </c>
      <c r="C1558" s="14">
        <v>35.031833192023448</v>
      </c>
      <c r="D1558" s="5">
        <v>41.662332972226885</v>
      </c>
    </row>
    <row r="1559" spans="1:4" x14ac:dyDescent="0.3">
      <c r="A1559">
        <v>1558</v>
      </c>
      <c r="B1559" s="14">
        <v>42.354445282002814</v>
      </c>
      <c r="C1559" s="14">
        <v>35.855751134201938</v>
      </c>
      <c r="D1559" s="5">
        <v>43.105749411238968</v>
      </c>
    </row>
    <row r="1560" spans="1:4" x14ac:dyDescent="0.3">
      <c r="A1560">
        <v>1559</v>
      </c>
      <c r="B1560" s="14">
        <v>42.264946335548963</v>
      </c>
      <c r="C1560" s="14">
        <v>34.732959052920293</v>
      </c>
      <c r="D1560" s="5">
        <v>43.613845882558046</v>
      </c>
    </row>
    <row r="1561" spans="1:4" x14ac:dyDescent="0.3">
      <c r="A1561">
        <v>1560</v>
      </c>
      <c r="B1561" s="14">
        <v>43.04949494635315</v>
      </c>
      <c r="C1561" s="14">
        <v>35.894255155663245</v>
      </c>
      <c r="D1561" s="5">
        <v>43.713087931452364</v>
      </c>
    </row>
    <row r="1562" spans="1:4" x14ac:dyDescent="0.3">
      <c r="A1562">
        <v>1561</v>
      </c>
      <c r="B1562" s="14">
        <v>43.597296076020982</v>
      </c>
      <c r="C1562" s="14">
        <v>35.075310971701803</v>
      </c>
      <c r="D1562" s="5">
        <v>43.203601987650195</v>
      </c>
    </row>
    <row r="1563" spans="1:4" x14ac:dyDescent="0.3">
      <c r="A1563">
        <v>1562</v>
      </c>
      <c r="B1563" s="14">
        <v>43.440109137551097</v>
      </c>
      <c r="C1563" s="14">
        <v>35.27601567014446</v>
      </c>
      <c r="D1563" s="5">
        <v>42.068077402476149</v>
      </c>
    </row>
    <row r="1564" spans="1:4" x14ac:dyDescent="0.3">
      <c r="A1564">
        <v>1563</v>
      </c>
      <c r="B1564" s="14">
        <v>44.694282403897411</v>
      </c>
      <c r="C1564" s="14">
        <v>33.684360321143615</v>
      </c>
      <c r="D1564" s="5">
        <v>38.307204556195259</v>
      </c>
    </row>
    <row r="1565" spans="1:4" x14ac:dyDescent="0.3">
      <c r="A1565">
        <v>1564</v>
      </c>
      <c r="B1565" s="14">
        <v>46.681147150094255</v>
      </c>
      <c r="C1565" s="14">
        <v>36.091904320827048</v>
      </c>
      <c r="D1565" s="5">
        <v>42.98849416899602</v>
      </c>
    </row>
    <row r="1566" spans="1:4" x14ac:dyDescent="0.3">
      <c r="A1566">
        <v>1565</v>
      </c>
      <c r="B1566" s="14">
        <v>44.497077333083887</v>
      </c>
      <c r="C1566" s="14">
        <v>34.881756576865456</v>
      </c>
      <c r="D1566" s="5">
        <v>42.998563501524814</v>
      </c>
    </row>
    <row r="1567" spans="1:4" x14ac:dyDescent="0.3">
      <c r="A1567">
        <v>1566</v>
      </c>
      <c r="B1567" s="14">
        <v>46.094638925061282</v>
      </c>
      <c r="C1567" s="14">
        <v>36.164234504038419</v>
      </c>
      <c r="D1567" s="5">
        <v>41.518523453709143</v>
      </c>
    </row>
    <row r="1568" spans="1:4" x14ac:dyDescent="0.3">
      <c r="A1568">
        <v>1567</v>
      </c>
      <c r="B1568" s="14">
        <v>43.383997296645298</v>
      </c>
      <c r="C1568" s="14">
        <v>30.603724340405336</v>
      </c>
      <c r="D1568" s="5">
        <v>42.131225366986158</v>
      </c>
    </row>
    <row r="1569" spans="1:4" x14ac:dyDescent="0.3">
      <c r="A1569">
        <v>1568</v>
      </c>
      <c r="B1569" s="14">
        <v>42.178943580691673</v>
      </c>
      <c r="C1569" s="14">
        <v>34.647597286566246</v>
      </c>
      <c r="D1569" s="5">
        <v>41.659538818224121</v>
      </c>
    </row>
    <row r="1570" spans="1:4" x14ac:dyDescent="0.3">
      <c r="A1570">
        <v>1569</v>
      </c>
      <c r="B1570" s="14">
        <v>43.195492008063468</v>
      </c>
      <c r="C1570" s="14">
        <v>34.264446674377453</v>
      </c>
      <c r="D1570" s="5">
        <v>41.438430068192645</v>
      </c>
    </row>
    <row r="1571" spans="1:4" x14ac:dyDescent="0.3">
      <c r="A1571">
        <v>1570</v>
      </c>
      <c r="B1571" s="14">
        <v>41.084256126363073</v>
      </c>
      <c r="C1571" s="14">
        <v>33.47538459822033</v>
      </c>
      <c r="D1571" s="5">
        <v>46.626239190984855</v>
      </c>
    </row>
    <row r="1572" spans="1:4" x14ac:dyDescent="0.3">
      <c r="A1572">
        <v>1571</v>
      </c>
      <c r="B1572" s="14">
        <v>41.963405073569596</v>
      </c>
      <c r="C1572" s="14">
        <v>31.158182562042661</v>
      </c>
      <c r="D1572" s="5">
        <v>46.127838649710455</v>
      </c>
    </row>
    <row r="1573" spans="1:4" x14ac:dyDescent="0.3">
      <c r="A1573">
        <v>1572</v>
      </c>
      <c r="B1573" s="14">
        <v>45.290712307399779</v>
      </c>
      <c r="C1573" s="14">
        <v>34.905559689904294</v>
      </c>
      <c r="D1573" s="5">
        <v>45.157761419508326</v>
      </c>
    </row>
    <row r="1574" spans="1:4" x14ac:dyDescent="0.3">
      <c r="A1574">
        <v>1573</v>
      </c>
      <c r="B1574" s="14">
        <v>40.119710386274974</v>
      </c>
      <c r="C1574" s="14">
        <v>33.024073456157438</v>
      </c>
      <c r="D1574" s="5">
        <v>42.609980636287368</v>
      </c>
    </row>
    <row r="1575" spans="1:4" x14ac:dyDescent="0.3">
      <c r="A1575">
        <v>1574</v>
      </c>
      <c r="B1575" s="14">
        <v>41.898885282751067</v>
      </c>
      <c r="C1575" s="14">
        <v>32.922489551293154</v>
      </c>
      <c r="D1575" s="5">
        <v>45.328183400796107</v>
      </c>
    </row>
    <row r="1576" spans="1:4" x14ac:dyDescent="0.3">
      <c r="A1576">
        <v>1575</v>
      </c>
      <c r="B1576" s="14">
        <v>43.139682918132848</v>
      </c>
      <c r="C1576" s="14">
        <v>35.988763115155237</v>
      </c>
      <c r="D1576" s="5">
        <v>42.180030358028432</v>
      </c>
    </row>
    <row r="1577" spans="1:4" x14ac:dyDescent="0.3">
      <c r="A1577">
        <v>1576</v>
      </c>
      <c r="B1577" s="14">
        <v>46.891651976546314</v>
      </c>
      <c r="C1577" s="14">
        <v>34.855004848024414</v>
      </c>
      <c r="D1577" s="5">
        <v>42.658523301193192</v>
      </c>
    </row>
    <row r="1578" spans="1:4" x14ac:dyDescent="0.3">
      <c r="A1578">
        <v>1577</v>
      </c>
      <c r="B1578" s="14">
        <v>44.041279102068849</v>
      </c>
      <c r="C1578" s="14">
        <v>32.067613827303063</v>
      </c>
      <c r="D1578" s="5">
        <v>43.175294354939702</v>
      </c>
    </row>
    <row r="1579" spans="1:4" x14ac:dyDescent="0.3">
      <c r="A1579">
        <v>1578</v>
      </c>
      <c r="B1579" s="14">
        <v>43.874086092150655</v>
      </c>
      <c r="C1579" s="14">
        <v>34.73456353128821</v>
      </c>
      <c r="D1579" s="5">
        <v>43.912739335003593</v>
      </c>
    </row>
    <row r="1580" spans="1:4" x14ac:dyDescent="0.3">
      <c r="A1580">
        <v>1579</v>
      </c>
      <c r="B1580" s="14">
        <v>45.914233509988016</v>
      </c>
      <c r="C1580" s="14">
        <v>35.168311311227285</v>
      </c>
      <c r="D1580" s="5">
        <v>44.160665499491934</v>
      </c>
    </row>
    <row r="1581" spans="1:4" x14ac:dyDescent="0.3">
      <c r="A1581">
        <v>1580</v>
      </c>
      <c r="B1581" s="14">
        <v>42.352016357433492</v>
      </c>
      <c r="C1581" s="14">
        <v>37.965509921031689</v>
      </c>
      <c r="D1581" s="5">
        <v>43.442040833762121</v>
      </c>
    </row>
    <row r="1582" spans="1:4" x14ac:dyDescent="0.3">
      <c r="A1582">
        <v>1581</v>
      </c>
      <c r="B1582" s="14">
        <v>44.891671785799097</v>
      </c>
      <c r="C1582" s="14">
        <v>32.045294249012912</v>
      </c>
      <c r="D1582" s="5">
        <v>43.13834908643571</v>
      </c>
    </row>
    <row r="1583" spans="1:4" x14ac:dyDescent="0.3">
      <c r="A1583">
        <v>1582</v>
      </c>
      <c r="B1583" s="14">
        <v>41.581654621096177</v>
      </c>
      <c r="C1583" s="14">
        <v>34.631224281177992</v>
      </c>
      <c r="D1583" s="5">
        <v>42.804304190557779</v>
      </c>
    </row>
    <row r="1584" spans="1:4" x14ac:dyDescent="0.3">
      <c r="A1584">
        <v>1583</v>
      </c>
      <c r="B1584" s="14">
        <v>43.995402785296271</v>
      </c>
      <c r="C1584" s="14">
        <v>35.550007928294356</v>
      </c>
      <c r="D1584" s="5">
        <v>45.526706318742818</v>
      </c>
    </row>
    <row r="1585" spans="1:4" x14ac:dyDescent="0.3">
      <c r="A1585">
        <v>1584</v>
      </c>
      <c r="B1585" s="14">
        <v>44.174419723255269</v>
      </c>
      <c r="C1585" s="14">
        <v>34.467123499207524</v>
      </c>
      <c r="D1585" s="5">
        <v>43.477224906189342</v>
      </c>
    </row>
    <row r="1586" spans="1:4" x14ac:dyDescent="0.3">
      <c r="A1586">
        <v>1585</v>
      </c>
      <c r="B1586" s="14">
        <v>43.855704290437451</v>
      </c>
      <c r="C1586" s="14">
        <v>32.472528463050992</v>
      </c>
      <c r="D1586" s="5">
        <v>44.064179961533171</v>
      </c>
    </row>
    <row r="1587" spans="1:4" x14ac:dyDescent="0.3">
      <c r="A1587">
        <v>1586</v>
      </c>
      <c r="B1587" s="14">
        <v>44.99384421813545</v>
      </c>
      <c r="C1587" s="14">
        <v>33.740499079433704</v>
      </c>
      <c r="D1587" s="5">
        <v>42.63610765136108</v>
      </c>
    </row>
    <row r="1588" spans="1:4" x14ac:dyDescent="0.3">
      <c r="A1588">
        <v>1587</v>
      </c>
      <c r="B1588" s="14">
        <v>38.699937367540429</v>
      </c>
      <c r="C1588" s="14">
        <v>31.197478936690267</v>
      </c>
      <c r="D1588" s="5">
        <v>42.539094716759216</v>
      </c>
    </row>
    <row r="1589" spans="1:4" x14ac:dyDescent="0.3">
      <c r="A1589">
        <v>1588</v>
      </c>
      <c r="B1589" s="14">
        <v>44.651504432948236</v>
      </c>
      <c r="C1589" s="14">
        <v>34.923958878107221</v>
      </c>
      <c r="D1589" s="5">
        <v>41.678974816327731</v>
      </c>
    </row>
    <row r="1590" spans="1:4" x14ac:dyDescent="0.3">
      <c r="A1590">
        <v>1589</v>
      </c>
      <c r="B1590" s="14">
        <v>42.923831468477751</v>
      </c>
      <c r="C1590" s="14">
        <v>31.589820869811113</v>
      </c>
      <c r="D1590" s="5">
        <v>40.198000037362554</v>
      </c>
    </row>
    <row r="1591" spans="1:4" x14ac:dyDescent="0.3">
      <c r="A1591">
        <v>1590</v>
      </c>
      <c r="B1591" s="14">
        <v>45.645154237475111</v>
      </c>
      <c r="C1591" s="14">
        <v>33.502845238843591</v>
      </c>
      <c r="D1591" s="5">
        <v>44.449526890614159</v>
      </c>
    </row>
    <row r="1592" spans="1:4" x14ac:dyDescent="0.3">
      <c r="A1592">
        <v>1591</v>
      </c>
      <c r="B1592" s="14">
        <v>42.534358124782578</v>
      </c>
      <c r="C1592" s="14">
        <v>34.433922698222965</v>
      </c>
      <c r="D1592" s="5">
        <v>44.4462116184175</v>
      </c>
    </row>
    <row r="1593" spans="1:4" x14ac:dyDescent="0.3">
      <c r="A1593">
        <v>1592</v>
      </c>
      <c r="B1593" s="14">
        <v>42.973494454391606</v>
      </c>
      <c r="C1593" s="14">
        <v>33.543503483562283</v>
      </c>
      <c r="D1593" s="5">
        <v>44.488232377954041</v>
      </c>
    </row>
    <row r="1594" spans="1:4" x14ac:dyDescent="0.3">
      <c r="A1594">
        <v>1593</v>
      </c>
      <c r="B1594" s="14">
        <v>43.254235341567032</v>
      </c>
      <c r="C1594" s="14">
        <v>34.734139354386286</v>
      </c>
      <c r="D1594" s="5">
        <v>42.959758423091415</v>
      </c>
    </row>
    <row r="1595" spans="1:4" x14ac:dyDescent="0.3">
      <c r="A1595">
        <v>1594</v>
      </c>
      <c r="B1595" s="14">
        <v>42.642524464032093</v>
      </c>
      <c r="C1595" s="14">
        <v>33.097071104373008</v>
      </c>
      <c r="D1595" s="5">
        <v>44.480823657058387</v>
      </c>
    </row>
    <row r="1596" spans="1:4" x14ac:dyDescent="0.3">
      <c r="A1596">
        <v>1595</v>
      </c>
      <c r="B1596" s="14">
        <v>44.032876605347482</v>
      </c>
      <c r="C1596" s="14">
        <v>32.927472779314265</v>
      </c>
      <c r="D1596" s="5">
        <v>44.742095144500738</v>
      </c>
    </row>
    <row r="1597" spans="1:4" x14ac:dyDescent="0.3">
      <c r="A1597">
        <v>1596</v>
      </c>
      <c r="B1597" s="14">
        <v>42.75768225671434</v>
      </c>
      <c r="C1597" s="14">
        <v>32.704212147885279</v>
      </c>
      <c r="D1597" s="5">
        <v>42.063575700522385</v>
      </c>
    </row>
    <row r="1598" spans="1:4" x14ac:dyDescent="0.3">
      <c r="A1598">
        <v>1597</v>
      </c>
      <c r="B1598" s="14">
        <v>43.12044294855815</v>
      </c>
      <c r="C1598" s="14">
        <v>35.721012636266366</v>
      </c>
      <c r="D1598" s="5">
        <v>42.932887261583105</v>
      </c>
    </row>
    <row r="1599" spans="1:4" x14ac:dyDescent="0.3">
      <c r="A1599">
        <v>1598</v>
      </c>
      <c r="B1599" s="14">
        <v>43.480159133267527</v>
      </c>
      <c r="C1599" s="14">
        <v>35.864202149646886</v>
      </c>
      <c r="D1599" s="5">
        <v>42.971504721435949</v>
      </c>
    </row>
    <row r="1600" spans="1:4" x14ac:dyDescent="0.3">
      <c r="A1600">
        <v>1599</v>
      </c>
      <c r="B1600" s="14">
        <v>43.42480649573556</v>
      </c>
      <c r="C1600" s="14">
        <v>33.762429574244578</v>
      </c>
      <c r="D1600" s="5">
        <v>45.607691794984845</v>
      </c>
    </row>
    <row r="1601" spans="1:4" x14ac:dyDescent="0.3">
      <c r="A1601">
        <v>1600</v>
      </c>
      <c r="B1601" s="14">
        <v>41.712831709163083</v>
      </c>
      <c r="C1601" s="14">
        <v>34.396293218741015</v>
      </c>
      <c r="D1601" s="5">
        <v>42.57483703983916</v>
      </c>
    </row>
    <row r="1602" spans="1:4" x14ac:dyDescent="0.3">
      <c r="A1602">
        <v>1601</v>
      </c>
      <c r="B1602" s="14">
        <v>44.035566610917691</v>
      </c>
      <c r="C1602" s="14">
        <v>33.94740469797793</v>
      </c>
      <c r="D1602" s="5">
        <v>41.012092737005503</v>
      </c>
    </row>
    <row r="1603" spans="1:4" x14ac:dyDescent="0.3">
      <c r="A1603">
        <v>1602</v>
      </c>
      <c r="B1603" s="14">
        <v>43.337380528894691</v>
      </c>
      <c r="C1603" s="14">
        <v>33.590397257861888</v>
      </c>
      <c r="D1603" s="5">
        <v>44.505367650796707</v>
      </c>
    </row>
    <row r="1604" spans="1:4" x14ac:dyDescent="0.3">
      <c r="A1604">
        <v>1603</v>
      </c>
      <c r="B1604" s="14">
        <v>43.527121428789194</v>
      </c>
      <c r="C1604" s="14">
        <v>33.894779398294851</v>
      </c>
      <c r="D1604" s="5">
        <v>45.108027136614233</v>
      </c>
    </row>
    <row r="1605" spans="1:4" x14ac:dyDescent="0.3">
      <c r="A1605">
        <v>1604</v>
      </c>
      <c r="B1605" s="14">
        <v>41.889531286579825</v>
      </c>
      <c r="C1605" s="14">
        <v>37.856175308008247</v>
      </c>
      <c r="D1605" s="5">
        <v>39.471850474196479</v>
      </c>
    </row>
    <row r="1606" spans="1:4" x14ac:dyDescent="0.3">
      <c r="A1606">
        <v>1605</v>
      </c>
      <c r="B1606" s="14">
        <v>41.345598029813729</v>
      </c>
      <c r="C1606" s="14">
        <v>34.096374283537287</v>
      </c>
      <c r="D1606" s="5">
        <v>43.013274515989842</v>
      </c>
    </row>
    <row r="1607" spans="1:4" x14ac:dyDescent="0.3">
      <c r="A1607">
        <v>1606</v>
      </c>
      <c r="B1607" s="14">
        <v>42.711731451554947</v>
      </c>
      <c r="C1607" s="14">
        <v>34.878853239972372</v>
      </c>
      <c r="D1607" s="5">
        <v>43.813480786686121</v>
      </c>
    </row>
    <row r="1608" spans="1:4" x14ac:dyDescent="0.3">
      <c r="A1608">
        <v>1607</v>
      </c>
      <c r="B1608" s="14">
        <v>43.413562402843418</v>
      </c>
      <c r="C1608" s="14">
        <v>35.238420082889057</v>
      </c>
      <c r="D1608" s="5">
        <v>44.339856082295796</v>
      </c>
    </row>
    <row r="1609" spans="1:4" x14ac:dyDescent="0.3">
      <c r="A1609">
        <v>1608</v>
      </c>
      <c r="B1609" s="14">
        <v>38.415020726611701</v>
      </c>
      <c r="C1609" s="14">
        <v>34.998769246310673</v>
      </c>
      <c r="D1609" s="5">
        <v>44.249733641594062</v>
      </c>
    </row>
    <row r="1610" spans="1:4" x14ac:dyDescent="0.3">
      <c r="A1610">
        <v>1609</v>
      </c>
      <c r="B1610" s="14">
        <v>40.969318715013912</v>
      </c>
      <c r="C1610" s="14">
        <v>33.349934013693279</v>
      </c>
      <c r="D1610" s="5">
        <v>43.826757614142899</v>
      </c>
    </row>
    <row r="1611" spans="1:4" x14ac:dyDescent="0.3">
      <c r="A1611">
        <v>1610</v>
      </c>
      <c r="B1611" s="14">
        <v>42.475006696566638</v>
      </c>
      <c r="C1611" s="14">
        <v>34.237029372703901</v>
      </c>
      <c r="D1611" s="5">
        <v>42.557150488450013</v>
      </c>
    </row>
    <row r="1612" spans="1:4" x14ac:dyDescent="0.3">
      <c r="A1612">
        <v>1611</v>
      </c>
      <c r="B1612" s="14">
        <v>40.750722955913496</v>
      </c>
      <c r="C1612" s="14">
        <v>34.839863793616651</v>
      </c>
      <c r="D1612" s="5">
        <v>44.140561540866422</v>
      </c>
    </row>
    <row r="1613" spans="1:4" x14ac:dyDescent="0.3">
      <c r="A1613">
        <v>1612</v>
      </c>
      <c r="B1613" s="14">
        <v>42.743249781064307</v>
      </c>
      <c r="C1613" s="14">
        <v>34.280327291248646</v>
      </c>
      <c r="D1613" s="5">
        <v>41.520239312192324</v>
      </c>
    </row>
    <row r="1614" spans="1:4" x14ac:dyDescent="0.3">
      <c r="A1614">
        <v>1613</v>
      </c>
      <c r="B1614" s="14">
        <v>42.818154444291274</v>
      </c>
      <c r="C1614" s="14">
        <v>32.028428914658576</v>
      </c>
      <c r="D1614" s="5">
        <v>42.098937881565647</v>
      </c>
    </row>
    <row r="1615" spans="1:4" x14ac:dyDescent="0.3">
      <c r="A1615">
        <v>1614</v>
      </c>
      <c r="B1615" s="14">
        <v>42.021289633695979</v>
      </c>
      <c r="C1615" s="14">
        <v>33.996348533172032</v>
      </c>
      <c r="D1615" s="5">
        <v>43.072488819909452</v>
      </c>
    </row>
    <row r="1616" spans="1:4" x14ac:dyDescent="0.3">
      <c r="A1616">
        <v>1615</v>
      </c>
      <c r="B1616" s="14">
        <v>44.38651381202034</v>
      </c>
      <c r="C1616" s="14">
        <v>34.667526980212443</v>
      </c>
      <c r="D1616" s="5">
        <v>44.228745674058999</v>
      </c>
    </row>
    <row r="1617" spans="1:4" x14ac:dyDescent="0.3">
      <c r="A1617">
        <v>1616</v>
      </c>
      <c r="B1617" s="14">
        <v>42.161638361098397</v>
      </c>
      <c r="C1617" s="14">
        <v>34.577186418721176</v>
      </c>
      <c r="D1617" s="5">
        <v>43.369522845179141</v>
      </c>
    </row>
    <row r="1618" spans="1:4" x14ac:dyDescent="0.3">
      <c r="A1618">
        <v>1617</v>
      </c>
      <c r="B1618" s="14">
        <v>42.557348010934753</v>
      </c>
      <c r="C1618" s="14">
        <v>32.788994907556607</v>
      </c>
      <c r="D1618" s="5">
        <v>45.002767025639884</v>
      </c>
    </row>
    <row r="1619" spans="1:4" x14ac:dyDescent="0.3">
      <c r="A1619">
        <v>1618</v>
      </c>
      <c r="B1619" s="14">
        <v>44.282336345065353</v>
      </c>
      <c r="C1619" s="14">
        <v>34.040885590151973</v>
      </c>
      <c r="D1619" s="5">
        <v>40.587841726094368</v>
      </c>
    </row>
    <row r="1620" spans="1:4" x14ac:dyDescent="0.3">
      <c r="A1620">
        <v>1619</v>
      </c>
      <c r="B1620" s="14">
        <v>45.550525032363637</v>
      </c>
      <c r="C1620" s="14">
        <v>33.153883638351488</v>
      </c>
      <c r="D1620" s="5">
        <v>43.656144056830833</v>
      </c>
    </row>
    <row r="1621" spans="1:4" x14ac:dyDescent="0.3">
      <c r="A1621">
        <v>1620</v>
      </c>
      <c r="B1621" s="14">
        <v>45.818803500978724</v>
      </c>
      <c r="C1621" s="14">
        <v>34.258803807884085</v>
      </c>
      <c r="D1621" s="5">
        <v>42.84261805686824</v>
      </c>
    </row>
    <row r="1622" spans="1:4" x14ac:dyDescent="0.3">
      <c r="A1622">
        <v>1621</v>
      </c>
      <c r="B1622" s="14">
        <v>42.374890118321964</v>
      </c>
      <c r="C1622" s="14">
        <v>35.09900694623397</v>
      </c>
      <c r="D1622" s="5">
        <v>43.869513200954941</v>
      </c>
    </row>
    <row r="1623" spans="1:4" x14ac:dyDescent="0.3">
      <c r="A1623">
        <v>1622</v>
      </c>
      <c r="B1623" s="14">
        <v>43.489605301190245</v>
      </c>
      <c r="C1623" s="14">
        <v>34.497759802940138</v>
      </c>
      <c r="D1623" s="5">
        <v>44.149325114063046</v>
      </c>
    </row>
    <row r="1624" spans="1:4" x14ac:dyDescent="0.3">
      <c r="A1624">
        <v>1623</v>
      </c>
      <c r="B1624" s="14">
        <v>44.295969012242907</v>
      </c>
      <c r="C1624" s="14">
        <v>33.67510862017037</v>
      </c>
      <c r="D1624" s="5">
        <v>43.758366621642914</v>
      </c>
    </row>
    <row r="1625" spans="1:4" x14ac:dyDescent="0.3">
      <c r="A1625">
        <v>1624</v>
      </c>
      <c r="B1625" s="14">
        <v>43.856525693173914</v>
      </c>
      <c r="C1625" s="14">
        <v>33.698954296316288</v>
      </c>
      <c r="D1625" s="5">
        <v>43.327241550656304</v>
      </c>
    </row>
    <row r="1626" spans="1:4" x14ac:dyDescent="0.3">
      <c r="A1626">
        <v>1625</v>
      </c>
      <c r="B1626" s="14">
        <v>43.679403765227789</v>
      </c>
      <c r="C1626" s="14">
        <v>33.416966161795031</v>
      </c>
      <c r="D1626" s="5">
        <v>43.900295272722104</v>
      </c>
    </row>
    <row r="1627" spans="1:4" x14ac:dyDescent="0.3">
      <c r="A1627">
        <v>1626</v>
      </c>
      <c r="B1627" s="14">
        <v>42.75597663554521</v>
      </c>
      <c r="C1627" s="14">
        <v>35.503623130655349</v>
      </c>
      <c r="D1627" s="5">
        <v>40.035208140229535</v>
      </c>
    </row>
    <row r="1628" spans="1:4" x14ac:dyDescent="0.3">
      <c r="A1628">
        <v>1627</v>
      </c>
      <c r="B1628" s="14">
        <v>42.829202961254737</v>
      </c>
      <c r="C1628" s="14">
        <v>31.899601694779726</v>
      </c>
      <c r="D1628" s="5">
        <v>41.567051795891565</v>
      </c>
    </row>
    <row r="1629" spans="1:4" x14ac:dyDescent="0.3">
      <c r="A1629">
        <v>1628</v>
      </c>
      <c r="B1629" s="14">
        <v>41.200445957887169</v>
      </c>
      <c r="C1629" s="14">
        <v>33.412784787920373</v>
      </c>
      <c r="D1629" s="5">
        <v>40.826924100101103</v>
      </c>
    </row>
    <row r="1630" spans="1:4" x14ac:dyDescent="0.3">
      <c r="A1630">
        <v>1629</v>
      </c>
      <c r="B1630" s="14">
        <v>42.444270078833831</v>
      </c>
      <c r="C1630" s="14">
        <v>36.685501562163054</v>
      </c>
      <c r="D1630" s="5">
        <v>43.405347156657413</v>
      </c>
    </row>
    <row r="1631" spans="1:4" x14ac:dyDescent="0.3">
      <c r="A1631">
        <v>1630</v>
      </c>
      <c r="B1631" s="14">
        <v>41.024840927987995</v>
      </c>
      <c r="C1631" s="14">
        <v>32.866532075703347</v>
      </c>
      <c r="D1631" s="5">
        <v>43.70624453049394</v>
      </c>
    </row>
    <row r="1632" spans="1:4" x14ac:dyDescent="0.3">
      <c r="A1632">
        <v>1631</v>
      </c>
      <c r="B1632" s="14">
        <v>43.664326856654711</v>
      </c>
      <c r="C1632" s="14">
        <v>34.389882661298934</v>
      </c>
      <c r="D1632" s="5">
        <v>43.939588079510557</v>
      </c>
    </row>
    <row r="1633" spans="1:4" x14ac:dyDescent="0.3">
      <c r="A1633">
        <v>1632</v>
      </c>
      <c r="B1633" s="14">
        <v>45.320838233511743</v>
      </c>
      <c r="C1633" s="14">
        <v>36.905460867916695</v>
      </c>
      <c r="D1633" s="5">
        <v>44.831784316162619</v>
      </c>
    </row>
    <row r="1634" spans="1:4" x14ac:dyDescent="0.3">
      <c r="A1634">
        <v>1633</v>
      </c>
      <c r="B1634" s="14">
        <v>43.056361697385427</v>
      </c>
      <c r="C1634" s="14">
        <v>35.075433244389359</v>
      </c>
      <c r="D1634" s="5">
        <v>42.937300336106823</v>
      </c>
    </row>
    <row r="1635" spans="1:4" x14ac:dyDescent="0.3">
      <c r="A1635">
        <v>1634</v>
      </c>
      <c r="B1635" s="14">
        <v>42.082253457965976</v>
      </c>
      <c r="C1635" s="14">
        <v>34.883077023392083</v>
      </c>
      <c r="D1635" s="5">
        <v>44.499825796344666</v>
      </c>
    </row>
    <row r="1636" spans="1:4" x14ac:dyDescent="0.3">
      <c r="A1636">
        <v>1635</v>
      </c>
      <c r="B1636" s="14">
        <v>46.524019206410998</v>
      </c>
      <c r="C1636" s="14">
        <v>33.433442768966202</v>
      </c>
      <c r="D1636" s="5">
        <v>45.030186888578356</v>
      </c>
    </row>
    <row r="1637" spans="1:4" x14ac:dyDescent="0.3">
      <c r="A1637">
        <v>1636</v>
      </c>
      <c r="B1637" s="14">
        <v>44.16907424646844</v>
      </c>
      <c r="C1637" s="14">
        <v>34.316543135163975</v>
      </c>
      <c r="D1637" s="5">
        <v>42.636940988710876</v>
      </c>
    </row>
    <row r="1638" spans="1:4" x14ac:dyDescent="0.3">
      <c r="A1638">
        <v>1637</v>
      </c>
      <c r="B1638" s="14">
        <v>42.056919271071202</v>
      </c>
      <c r="C1638" s="14">
        <v>34.989749217435637</v>
      </c>
      <c r="D1638" s="5">
        <v>46.516101755924787</v>
      </c>
    </row>
    <row r="1639" spans="1:4" x14ac:dyDescent="0.3">
      <c r="A1639">
        <v>1638</v>
      </c>
      <c r="B1639" s="14">
        <v>43.021263278871658</v>
      </c>
      <c r="C1639" s="14">
        <v>32.687610126294501</v>
      </c>
      <c r="D1639" s="5">
        <v>40.978484641968009</v>
      </c>
    </row>
    <row r="1640" spans="1:4" x14ac:dyDescent="0.3">
      <c r="A1640">
        <v>1639</v>
      </c>
      <c r="B1640" s="14">
        <v>41.473227818912754</v>
      </c>
      <c r="C1640" s="14">
        <v>34.69725237119188</v>
      </c>
      <c r="D1640" s="5">
        <v>42.705084400517691</v>
      </c>
    </row>
    <row r="1641" spans="1:4" x14ac:dyDescent="0.3">
      <c r="A1641">
        <v>1640</v>
      </c>
      <c r="B1641" s="14">
        <v>42.655081445193268</v>
      </c>
      <c r="C1641" s="14">
        <v>36.782220834452367</v>
      </c>
      <c r="D1641" s="5">
        <v>45.471455013141316</v>
      </c>
    </row>
    <row r="1642" spans="1:4" x14ac:dyDescent="0.3">
      <c r="A1642">
        <v>1641</v>
      </c>
      <c r="B1642" s="14">
        <v>43.585856413566404</v>
      </c>
      <c r="C1642" s="14">
        <v>34.647882054520636</v>
      </c>
      <c r="D1642" s="5">
        <v>41.079802160926683</v>
      </c>
    </row>
    <row r="1643" spans="1:4" x14ac:dyDescent="0.3">
      <c r="A1643">
        <v>1642</v>
      </c>
      <c r="B1643" s="14">
        <v>39.142502157942111</v>
      </c>
      <c r="C1643" s="14">
        <v>35.334321155815019</v>
      </c>
      <c r="D1643" s="5">
        <v>44.180233391688226</v>
      </c>
    </row>
    <row r="1644" spans="1:4" x14ac:dyDescent="0.3">
      <c r="A1644">
        <v>1643</v>
      </c>
      <c r="B1644" s="14">
        <v>44.827110666266961</v>
      </c>
      <c r="C1644" s="14">
        <v>32.155394471223438</v>
      </c>
      <c r="D1644" s="5">
        <v>45.849342460385508</v>
      </c>
    </row>
    <row r="1645" spans="1:4" x14ac:dyDescent="0.3">
      <c r="A1645">
        <v>1644</v>
      </c>
      <c r="B1645" s="14">
        <v>45.799849669549637</v>
      </c>
      <c r="C1645" s="14">
        <v>35.848993152203612</v>
      </c>
      <c r="D1645" s="5">
        <v>45.367474079190146</v>
      </c>
    </row>
    <row r="1646" spans="1:4" x14ac:dyDescent="0.3">
      <c r="A1646">
        <v>1645</v>
      </c>
      <c r="B1646" s="14">
        <v>43.268527072826117</v>
      </c>
      <c r="C1646" s="14">
        <v>32.742246239380812</v>
      </c>
      <c r="D1646" s="5">
        <v>44.023581148425514</v>
      </c>
    </row>
    <row r="1647" spans="1:4" x14ac:dyDescent="0.3">
      <c r="A1647">
        <v>1646</v>
      </c>
      <c r="B1647" s="14">
        <v>42.916330809043615</v>
      </c>
      <c r="C1647" s="14">
        <v>33.772837876614936</v>
      </c>
      <c r="D1647" s="5">
        <v>41.610219483027784</v>
      </c>
    </row>
    <row r="1648" spans="1:4" x14ac:dyDescent="0.3">
      <c r="A1648">
        <v>1647</v>
      </c>
      <c r="B1648" s="14">
        <v>43.067929162154442</v>
      </c>
      <c r="C1648" s="14">
        <v>33.992457857356676</v>
      </c>
      <c r="D1648" s="5">
        <v>40.001458738479712</v>
      </c>
    </row>
    <row r="1649" spans="1:4" x14ac:dyDescent="0.3">
      <c r="A1649">
        <v>1648</v>
      </c>
      <c r="B1649" s="14">
        <v>44.737705172825983</v>
      </c>
      <c r="C1649" s="14">
        <v>33.208129087250789</v>
      </c>
      <c r="D1649" s="5">
        <v>43.055630257067989</v>
      </c>
    </row>
    <row r="1650" spans="1:4" x14ac:dyDescent="0.3">
      <c r="A1650">
        <v>1649</v>
      </c>
      <c r="B1650" s="14">
        <v>43.737472858007926</v>
      </c>
      <c r="C1650" s="14">
        <v>31.891100843149008</v>
      </c>
      <c r="D1650" s="5">
        <v>42.904211269722587</v>
      </c>
    </row>
    <row r="1651" spans="1:4" x14ac:dyDescent="0.3">
      <c r="A1651">
        <v>1650</v>
      </c>
      <c r="B1651" s="14">
        <v>41.047288023937412</v>
      </c>
      <c r="C1651" s="14">
        <v>34.291013370066999</v>
      </c>
      <c r="D1651" s="5">
        <v>42.296012278371791</v>
      </c>
    </row>
    <row r="1652" spans="1:4" x14ac:dyDescent="0.3">
      <c r="A1652">
        <v>1651</v>
      </c>
      <c r="B1652" s="14">
        <v>43.323077299562499</v>
      </c>
      <c r="C1652" s="14">
        <v>35.28085860444537</v>
      </c>
      <c r="D1652" s="5">
        <v>43.774195665264486</v>
      </c>
    </row>
    <row r="1653" spans="1:4" x14ac:dyDescent="0.3">
      <c r="A1653">
        <v>1652</v>
      </c>
      <c r="B1653" s="14">
        <v>47.668516416501987</v>
      </c>
      <c r="C1653" s="14">
        <v>33.798922421636689</v>
      </c>
      <c r="D1653" s="5">
        <v>44.742716996163161</v>
      </c>
    </row>
    <row r="1654" spans="1:4" x14ac:dyDescent="0.3">
      <c r="A1654">
        <v>1653</v>
      </c>
      <c r="B1654" s="14">
        <v>42.754121104286071</v>
      </c>
      <c r="C1654" s="14">
        <v>33.112535325136591</v>
      </c>
      <c r="D1654" s="5">
        <v>42.494356236855126</v>
      </c>
    </row>
    <row r="1655" spans="1:4" x14ac:dyDescent="0.3">
      <c r="A1655">
        <v>1654</v>
      </c>
      <c r="B1655" s="14">
        <v>40.744739432693194</v>
      </c>
      <c r="C1655" s="14">
        <v>31.145905234722488</v>
      </c>
      <c r="D1655" s="5">
        <v>41.440379751783034</v>
      </c>
    </row>
    <row r="1656" spans="1:4" x14ac:dyDescent="0.3">
      <c r="A1656">
        <v>1655</v>
      </c>
      <c r="B1656" s="14">
        <v>41.25022527315997</v>
      </c>
      <c r="C1656" s="14">
        <v>33.062706509158033</v>
      </c>
      <c r="D1656" s="5">
        <v>43.822675191760993</v>
      </c>
    </row>
    <row r="1657" spans="1:4" x14ac:dyDescent="0.3">
      <c r="A1657">
        <v>1656</v>
      </c>
      <c r="B1657" s="14">
        <v>42.676311300700775</v>
      </c>
      <c r="C1657" s="14">
        <v>33.58776850716216</v>
      </c>
      <c r="D1657" s="5">
        <v>42.162330394318822</v>
      </c>
    </row>
    <row r="1658" spans="1:4" x14ac:dyDescent="0.3">
      <c r="A1658">
        <v>1657</v>
      </c>
      <c r="B1658" s="14">
        <v>44.088117587063863</v>
      </c>
      <c r="C1658" s="14">
        <v>37.259837063539436</v>
      </c>
      <c r="D1658" s="5">
        <v>43.873568862740917</v>
      </c>
    </row>
    <row r="1659" spans="1:4" x14ac:dyDescent="0.3">
      <c r="A1659">
        <v>1658</v>
      </c>
      <c r="B1659" s="14">
        <v>43.10200214152519</v>
      </c>
      <c r="C1659" s="14">
        <v>36.377059984373275</v>
      </c>
      <c r="D1659" s="5">
        <v>43.171727080229672</v>
      </c>
    </row>
    <row r="1660" spans="1:4" x14ac:dyDescent="0.3">
      <c r="A1660">
        <v>1659</v>
      </c>
      <c r="B1660" s="14">
        <v>44.61698487979136</v>
      </c>
      <c r="C1660" s="14">
        <v>34.055080551327833</v>
      </c>
      <c r="D1660" s="5">
        <v>44.365213110044415</v>
      </c>
    </row>
    <row r="1661" spans="1:4" x14ac:dyDescent="0.3">
      <c r="A1661">
        <v>1660</v>
      </c>
      <c r="B1661" s="14">
        <v>45.020907497433669</v>
      </c>
      <c r="C1661" s="14">
        <v>37.26075514102191</v>
      </c>
      <c r="D1661" s="5">
        <v>43.312367285878722</v>
      </c>
    </row>
    <row r="1662" spans="1:4" x14ac:dyDescent="0.3">
      <c r="A1662">
        <v>1661</v>
      </c>
      <c r="B1662" s="14">
        <v>41.424519288742822</v>
      </c>
      <c r="C1662" s="14">
        <v>35.450820316625943</v>
      </c>
      <c r="D1662" s="5">
        <v>44.272573471603863</v>
      </c>
    </row>
    <row r="1663" spans="1:4" x14ac:dyDescent="0.3">
      <c r="A1663">
        <v>1662</v>
      </c>
      <c r="B1663" s="14">
        <v>42.639990381319883</v>
      </c>
      <c r="C1663" s="14">
        <v>32.120395598375119</v>
      </c>
      <c r="D1663" s="5">
        <v>43.504706452754995</v>
      </c>
    </row>
    <row r="1664" spans="1:4" x14ac:dyDescent="0.3">
      <c r="A1664">
        <v>1663</v>
      </c>
      <c r="B1664" s="14">
        <v>42.874812598598929</v>
      </c>
      <c r="C1664" s="14">
        <v>33.893630519533026</v>
      </c>
      <c r="D1664" s="5">
        <v>45.834651029717641</v>
      </c>
    </row>
    <row r="1665" spans="1:4" x14ac:dyDescent="0.3">
      <c r="A1665">
        <v>1664</v>
      </c>
      <c r="B1665" s="14">
        <v>43.704322477261478</v>
      </c>
      <c r="C1665" s="14">
        <v>35.880537239560404</v>
      </c>
      <c r="D1665" s="5">
        <v>44.356550013029633</v>
      </c>
    </row>
    <row r="1666" spans="1:4" x14ac:dyDescent="0.3">
      <c r="A1666">
        <v>1665</v>
      </c>
      <c r="B1666" s="14">
        <v>43.535914379044222</v>
      </c>
      <c r="C1666" s="14">
        <v>34.994710631689536</v>
      </c>
      <c r="D1666" s="5">
        <v>43.564246146018746</v>
      </c>
    </row>
    <row r="1667" spans="1:4" x14ac:dyDescent="0.3">
      <c r="A1667">
        <v>1666</v>
      </c>
      <c r="B1667" s="14">
        <v>45.210698732178273</v>
      </c>
      <c r="C1667" s="14">
        <v>33.470395405725995</v>
      </c>
      <c r="D1667" s="5">
        <v>42.772236089063426</v>
      </c>
    </row>
    <row r="1668" spans="1:4" x14ac:dyDescent="0.3">
      <c r="A1668">
        <v>1667</v>
      </c>
      <c r="B1668" s="14">
        <v>41.165721832202991</v>
      </c>
      <c r="C1668" s="14">
        <v>35.105238283825926</v>
      </c>
      <c r="D1668" s="5">
        <v>39.974858326086874</v>
      </c>
    </row>
    <row r="1669" spans="1:4" x14ac:dyDescent="0.3">
      <c r="A1669">
        <v>1668</v>
      </c>
      <c r="B1669" s="14">
        <v>44.452351168742261</v>
      </c>
      <c r="C1669" s="14">
        <v>32.932481586121327</v>
      </c>
      <c r="D1669" s="5">
        <v>44.263906838619711</v>
      </c>
    </row>
    <row r="1670" spans="1:4" x14ac:dyDescent="0.3">
      <c r="A1670">
        <v>1669</v>
      </c>
      <c r="B1670" s="14">
        <v>43.666984706839308</v>
      </c>
      <c r="C1670" s="14">
        <v>36.03778804469399</v>
      </c>
      <c r="D1670" s="5">
        <v>42.155227908525198</v>
      </c>
    </row>
    <row r="1671" spans="1:4" x14ac:dyDescent="0.3">
      <c r="A1671">
        <v>1670</v>
      </c>
      <c r="B1671" s="14">
        <v>40.801032789100752</v>
      </c>
      <c r="C1671" s="14">
        <v>34.290068457730086</v>
      </c>
      <c r="D1671" s="5">
        <v>44.516329497722587</v>
      </c>
    </row>
    <row r="1672" spans="1:4" x14ac:dyDescent="0.3">
      <c r="A1672">
        <v>1671</v>
      </c>
      <c r="B1672" s="14">
        <v>42.014313002014319</v>
      </c>
      <c r="C1672" s="14">
        <v>33.488892811118582</v>
      </c>
      <c r="D1672" s="5">
        <v>42.477721530659039</v>
      </c>
    </row>
    <row r="1673" spans="1:4" x14ac:dyDescent="0.3">
      <c r="A1673">
        <v>1672</v>
      </c>
      <c r="B1673" s="14">
        <v>45.812459068546289</v>
      </c>
      <c r="C1673" s="14">
        <v>34.432770751120671</v>
      </c>
      <c r="D1673" s="5">
        <v>43.451800526510816</v>
      </c>
    </row>
    <row r="1674" spans="1:4" x14ac:dyDescent="0.3">
      <c r="A1674">
        <v>1673</v>
      </c>
      <c r="B1674" s="14">
        <v>41.569089241432707</v>
      </c>
      <c r="C1674" s="14">
        <v>35.811651737755973</v>
      </c>
      <c r="D1674" s="5">
        <v>41.709217322793364</v>
      </c>
    </row>
    <row r="1675" spans="1:4" x14ac:dyDescent="0.3">
      <c r="A1675">
        <v>1674</v>
      </c>
      <c r="B1675" s="14">
        <v>43.280410523572378</v>
      </c>
      <c r="C1675" s="14">
        <v>34.279625264315293</v>
      </c>
      <c r="D1675" s="5">
        <v>43.25633110542033</v>
      </c>
    </row>
    <row r="1676" spans="1:4" x14ac:dyDescent="0.3">
      <c r="A1676">
        <v>1675</v>
      </c>
      <c r="B1676" s="14">
        <v>44.039006147039515</v>
      </c>
      <c r="C1676" s="14">
        <v>34.19485284823589</v>
      </c>
      <c r="D1676" s="5">
        <v>46.848142779991385</v>
      </c>
    </row>
    <row r="1677" spans="1:4" x14ac:dyDescent="0.3">
      <c r="A1677">
        <v>1676</v>
      </c>
      <c r="B1677" s="14">
        <v>42.229027849064529</v>
      </c>
      <c r="C1677" s="14">
        <v>35.365210949295424</v>
      </c>
      <c r="D1677" s="5">
        <v>42.051426063046662</v>
      </c>
    </row>
    <row r="1678" spans="1:4" x14ac:dyDescent="0.3">
      <c r="A1678">
        <v>1677</v>
      </c>
      <c r="B1678" s="14">
        <v>41.435526086058275</v>
      </c>
      <c r="C1678" s="14">
        <v>34.763914607710234</v>
      </c>
      <c r="D1678" s="5">
        <v>42.434696260694778</v>
      </c>
    </row>
    <row r="1679" spans="1:4" x14ac:dyDescent="0.3">
      <c r="A1679">
        <v>1678</v>
      </c>
      <c r="B1679" s="14">
        <v>43.10561670588524</v>
      </c>
      <c r="C1679" s="14">
        <v>35.234980978278848</v>
      </c>
      <c r="D1679" s="5">
        <v>44.761451175813818</v>
      </c>
    </row>
    <row r="1680" spans="1:4" x14ac:dyDescent="0.3">
      <c r="A1680">
        <v>1679</v>
      </c>
      <c r="B1680" s="14">
        <v>43.042919512706852</v>
      </c>
      <c r="C1680" s="14">
        <v>34.413838139690853</v>
      </c>
      <c r="D1680" s="5">
        <v>44.706781596090394</v>
      </c>
    </row>
    <row r="1681" spans="1:4" x14ac:dyDescent="0.3">
      <c r="A1681">
        <v>1680</v>
      </c>
      <c r="B1681" s="14">
        <v>44.229300395686501</v>
      </c>
      <c r="C1681" s="14">
        <v>35.149328905928087</v>
      </c>
      <c r="D1681" s="5">
        <v>43.898912768843523</v>
      </c>
    </row>
    <row r="1682" spans="1:4" x14ac:dyDescent="0.3">
      <c r="A1682">
        <v>1681</v>
      </c>
      <c r="B1682" s="14">
        <v>44.0944710231729</v>
      </c>
      <c r="C1682" s="14">
        <v>31.5426987321983</v>
      </c>
      <c r="D1682" s="5">
        <v>41.752994347264789</v>
      </c>
    </row>
    <row r="1683" spans="1:4" x14ac:dyDescent="0.3">
      <c r="A1683">
        <v>1682</v>
      </c>
      <c r="B1683" s="14">
        <v>43.194915302504384</v>
      </c>
      <c r="C1683" s="14">
        <v>32.954464484422253</v>
      </c>
      <c r="D1683" s="5">
        <v>41.553350803991933</v>
      </c>
    </row>
    <row r="1684" spans="1:4" x14ac:dyDescent="0.3">
      <c r="A1684">
        <v>1683</v>
      </c>
      <c r="B1684" s="14">
        <v>40.23784136582114</v>
      </c>
      <c r="C1684" s="14">
        <v>34.284653283390575</v>
      </c>
      <c r="D1684" s="5">
        <v>41.976501103815025</v>
      </c>
    </row>
    <row r="1685" spans="1:4" x14ac:dyDescent="0.3">
      <c r="A1685">
        <v>1684</v>
      </c>
      <c r="B1685" s="14">
        <v>43.420928492379524</v>
      </c>
      <c r="C1685" s="14">
        <v>34.134621253713071</v>
      </c>
      <c r="D1685" s="5">
        <v>43.383847678083093</v>
      </c>
    </row>
    <row r="1686" spans="1:4" x14ac:dyDescent="0.3">
      <c r="A1686">
        <v>1685</v>
      </c>
      <c r="B1686" s="14">
        <v>42.561048365197841</v>
      </c>
      <c r="C1686" s="14">
        <v>37.104791553724517</v>
      </c>
      <c r="D1686" s="5">
        <v>43.417875448255401</v>
      </c>
    </row>
    <row r="1687" spans="1:4" x14ac:dyDescent="0.3">
      <c r="A1687">
        <v>1686</v>
      </c>
      <c r="B1687" s="14">
        <v>42.683452277067708</v>
      </c>
      <c r="C1687" s="14">
        <v>36.438932664729165</v>
      </c>
      <c r="D1687" s="5">
        <v>46.022453476641914</v>
      </c>
    </row>
    <row r="1688" spans="1:4" x14ac:dyDescent="0.3">
      <c r="A1688">
        <v>1687</v>
      </c>
      <c r="B1688" s="14">
        <v>42.099009325617608</v>
      </c>
      <c r="C1688" s="14">
        <v>33.869454839613383</v>
      </c>
      <c r="D1688" s="5">
        <v>44.697136477632391</v>
      </c>
    </row>
    <row r="1689" spans="1:4" x14ac:dyDescent="0.3">
      <c r="A1689">
        <v>1688</v>
      </c>
      <c r="B1689" s="14">
        <v>43.287961593165804</v>
      </c>
      <c r="C1689" s="14">
        <v>34.807554158843203</v>
      </c>
      <c r="D1689" s="5">
        <v>44.114244605241289</v>
      </c>
    </row>
    <row r="1690" spans="1:4" x14ac:dyDescent="0.3">
      <c r="A1690">
        <v>1689</v>
      </c>
      <c r="B1690" s="14">
        <v>41.318337105048407</v>
      </c>
      <c r="C1690" s="14">
        <v>35.460938767316641</v>
      </c>
      <c r="D1690" s="5">
        <v>42.639519592131073</v>
      </c>
    </row>
    <row r="1691" spans="1:4" x14ac:dyDescent="0.3">
      <c r="A1691">
        <v>1690</v>
      </c>
      <c r="B1691" s="14">
        <v>43.339806327274189</v>
      </c>
      <c r="C1691" s="14">
        <v>33.841908436043553</v>
      </c>
      <c r="D1691" s="5">
        <v>47.918102497536275</v>
      </c>
    </row>
    <row r="1692" spans="1:4" x14ac:dyDescent="0.3">
      <c r="A1692">
        <v>1691</v>
      </c>
      <c r="B1692" s="14">
        <v>45.824489634006795</v>
      </c>
      <c r="C1692" s="14">
        <v>37.068187398499362</v>
      </c>
      <c r="D1692" s="5">
        <v>40.55684509216259</v>
      </c>
    </row>
    <row r="1693" spans="1:4" x14ac:dyDescent="0.3">
      <c r="A1693">
        <v>1692</v>
      </c>
      <c r="B1693" s="14">
        <v>42.157192764323305</v>
      </c>
      <c r="C1693" s="14">
        <v>35.116845978928261</v>
      </c>
      <c r="D1693" s="5">
        <v>43.960107943699334</v>
      </c>
    </row>
    <row r="1694" spans="1:4" x14ac:dyDescent="0.3">
      <c r="A1694">
        <v>1693</v>
      </c>
      <c r="B1694" s="14">
        <v>42.461353792254933</v>
      </c>
      <c r="C1694" s="14">
        <v>34.51521607797762</v>
      </c>
      <c r="D1694" s="5">
        <v>41.965423494731077</v>
      </c>
    </row>
    <row r="1695" spans="1:4" x14ac:dyDescent="0.3">
      <c r="A1695">
        <v>1694</v>
      </c>
      <c r="B1695" s="14">
        <v>43.939075312948169</v>
      </c>
      <c r="C1695" s="14">
        <v>36.120179971578722</v>
      </c>
      <c r="D1695" s="5">
        <v>42.968489383639422</v>
      </c>
    </row>
    <row r="1696" spans="1:4" x14ac:dyDescent="0.3">
      <c r="A1696">
        <v>1695</v>
      </c>
      <c r="B1696" s="14">
        <v>38.63179049305181</v>
      </c>
      <c r="C1696" s="14">
        <v>34.90275078724369</v>
      </c>
      <c r="D1696" s="5">
        <v>42.017312302638942</v>
      </c>
    </row>
    <row r="1697" spans="1:4" x14ac:dyDescent="0.3">
      <c r="A1697">
        <v>1696</v>
      </c>
      <c r="B1697" s="14">
        <v>40.987374971104025</v>
      </c>
      <c r="C1697" s="14">
        <v>33.783575140898243</v>
      </c>
      <c r="D1697" s="5">
        <v>43.641625283458765</v>
      </c>
    </row>
    <row r="1698" spans="1:4" x14ac:dyDescent="0.3">
      <c r="A1698">
        <v>1697</v>
      </c>
      <c r="B1698" s="14">
        <v>44.263659904535345</v>
      </c>
      <c r="C1698" s="14">
        <v>33.898149031007584</v>
      </c>
      <c r="D1698" s="5">
        <v>44.523190734018279</v>
      </c>
    </row>
    <row r="1699" spans="1:4" x14ac:dyDescent="0.3">
      <c r="A1699">
        <v>1698</v>
      </c>
      <c r="B1699" s="14">
        <v>42.719574751794966</v>
      </c>
      <c r="C1699" s="14">
        <v>32.535639732243759</v>
      </c>
      <c r="D1699" s="5">
        <v>44.720167720894693</v>
      </c>
    </row>
    <row r="1700" spans="1:4" x14ac:dyDescent="0.3">
      <c r="A1700">
        <v>1699</v>
      </c>
      <c r="B1700" s="14">
        <v>41.834231079649342</v>
      </c>
      <c r="C1700" s="14">
        <v>32.395451135236492</v>
      </c>
      <c r="D1700" s="5">
        <v>44.964917658842793</v>
      </c>
    </row>
    <row r="1701" spans="1:4" x14ac:dyDescent="0.3">
      <c r="A1701">
        <v>1700</v>
      </c>
      <c r="B1701" s="14">
        <v>43.414304105566075</v>
      </c>
      <c r="C1701" s="14">
        <v>36.939419608196559</v>
      </c>
      <c r="D1701" s="5">
        <v>43.067736654216553</v>
      </c>
    </row>
    <row r="1702" spans="1:4" x14ac:dyDescent="0.3">
      <c r="A1702">
        <v>1701</v>
      </c>
      <c r="B1702" s="14">
        <v>43.592102620121501</v>
      </c>
      <c r="C1702" s="14">
        <v>33.224933931004863</v>
      </c>
      <c r="D1702" s="5">
        <v>43.472991356475418</v>
      </c>
    </row>
    <row r="1703" spans="1:4" x14ac:dyDescent="0.3">
      <c r="A1703">
        <v>1702</v>
      </c>
      <c r="B1703" s="14">
        <v>43.047359907144838</v>
      </c>
      <c r="C1703" s="14">
        <v>34.868696632350932</v>
      </c>
      <c r="D1703" s="5">
        <v>41.337460635588123</v>
      </c>
    </row>
    <row r="1704" spans="1:4" x14ac:dyDescent="0.3">
      <c r="A1704">
        <v>1703</v>
      </c>
      <c r="B1704" s="14">
        <v>41.877980778784448</v>
      </c>
      <c r="C1704" s="14">
        <v>32.201885416883194</v>
      </c>
      <c r="D1704" s="5">
        <v>46.434063745542986</v>
      </c>
    </row>
    <row r="1705" spans="1:4" x14ac:dyDescent="0.3">
      <c r="A1705">
        <v>1704</v>
      </c>
      <c r="B1705" s="14">
        <v>44.16029963761018</v>
      </c>
      <c r="C1705" s="14">
        <v>34.905265237098099</v>
      </c>
      <c r="D1705" s="5">
        <v>41.028342975845575</v>
      </c>
    </row>
    <row r="1706" spans="1:4" x14ac:dyDescent="0.3">
      <c r="A1706">
        <v>1705</v>
      </c>
      <c r="B1706" s="14">
        <v>41.162829488640085</v>
      </c>
      <c r="C1706" s="14">
        <v>33.763926866638641</v>
      </c>
      <c r="D1706" s="5">
        <v>42.76656616357716</v>
      </c>
    </row>
    <row r="1707" spans="1:4" x14ac:dyDescent="0.3">
      <c r="A1707">
        <v>1706</v>
      </c>
      <c r="B1707" s="14">
        <v>43.768445368083967</v>
      </c>
      <c r="C1707" s="14">
        <v>32.498098186602725</v>
      </c>
      <c r="D1707" s="5">
        <v>43.199805756116696</v>
      </c>
    </row>
    <row r="1708" spans="1:4" x14ac:dyDescent="0.3">
      <c r="A1708">
        <v>1707</v>
      </c>
      <c r="B1708" s="14">
        <v>41.267656809095953</v>
      </c>
      <c r="C1708" s="14">
        <v>32.66998281074018</v>
      </c>
      <c r="D1708" s="5">
        <v>41.065850377203553</v>
      </c>
    </row>
    <row r="1709" spans="1:4" x14ac:dyDescent="0.3">
      <c r="A1709">
        <v>1708</v>
      </c>
      <c r="B1709" s="14">
        <v>45.733751185666243</v>
      </c>
      <c r="C1709" s="14">
        <v>31.378264057584854</v>
      </c>
      <c r="D1709" s="5">
        <v>44.036236438044476</v>
      </c>
    </row>
    <row r="1710" spans="1:4" x14ac:dyDescent="0.3">
      <c r="A1710">
        <v>1709</v>
      </c>
      <c r="B1710" s="14">
        <v>42.593680881154405</v>
      </c>
      <c r="C1710" s="14">
        <v>33.750721482333489</v>
      </c>
      <c r="D1710" s="5">
        <v>44.148741238856395</v>
      </c>
    </row>
    <row r="1711" spans="1:4" x14ac:dyDescent="0.3">
      <c r="A1711">
        <v>1710</v>
      </c>
      <c r="B1711" s="14">
        <v>45.511360638941056</v>
      </c>
      <c r="C1711" s="14">
        <v>34.066707647522996</v>
      </c>
      <c r="D1711" s="5">
        <v>43.672465407440654</v>
      </c>
    </row>
    <row r="1712" spans="1:4" x14ac:dyDescent="0.3">
      <c r="A1712">
        <v>1711</v>
      </c>
      <c r="B1712" s="14">
        <v>42.368538545910866</v>
      </c>
      <c r="C1712" s="14">
        <v>34.331196771926166</v>
      </c>
      <c r="D1712" s="5">
        <v>42.284384374544238</v>
      </c>
    </row>
    <row r="1713" spans="1:4" x14ac:dyDescent="0.3">
      <c r="A1713">
        <v>1712</v>
      </c>
      <c r="B1713" s="14">
        <v>43.269443380657776</v>
      </c>
      <c r="C1713" s="14">
        <v>36.305083801376817</v>
      </c>
      <c r="D1713" s="5">
        <v>43.749010636561415</v>
      </c>
    </row>
    <row r="1714" spans="1:4" x14ac:dyDescent="0.3">
      <c r="A1714">
        <v>1713</v>
      </c>
      <c r="B1714" s="14">
        <v>44.912115813368608</v>
      </c>
      <c r="C1714" s="14">
        <v>35.337700561026836</v>
      </c>
      <c r="D1714" s="5">
        <v>43.25466609254925</v>
      </c>
    </row>
    <row r="1715" spans="1:4" x14ac:dyDescent="0.3">
      <c r="A1715">
        <v>1714</v>
      </c>
      <c r="B1715" s="14">
        <v>44.682764868470315</v>
      </c>
      <c r="C1715" s="14">
        <v>37.156126712742456</v>
      </c>
      <c r="D1715" s="5">
        <v>44.746419904391566</v>
      </c>
    </row>
    <row r="1716" spans="1:4" x14ac:dyDescent="0.3">
      <c r="A1716">
        <v>1715</v>
      </c>
      <c r="B1716" s="14">
        <v>42.120566244946914</v>
      </c>
      <c r="C1716" s="14">
        <v>31.638010198105299</v>
      </c>
      <c r="D1716" s="5">
        <v>43.409209423374094</v>
      </c>
    </row>
    <row r="1717" spans="1:4" x14ac:dyDescent="0.3">
      <c r="A1717">
        <v>1716</v>
      </c>
      <c r="B1717" s="14">
        <v>45.692771885307451</v>
      </c>
      <c r="C1717" s="14">
        <v>36.880520037618652</v>
      </c>
      <c r="D1717" s="5">
        <v>43.240316818700165</v>
      </c>
    </row>
    <row r="1718" spans="1:4" x14ac:dyDescent="0.3">
      <c r="A1718">
        <v>1717</v>
      </c>
      <c r="B1718" s="14">
        <v>42.889992312232231</v>
      </c>
      <c r="C1718" s="14">
        <v>33.208369869121086</v>
      </c>
      <c r="D1718" s="5">
        <v>41.308665594411195</v>
      </c>
    </row>
    <row r="1719" spans="1:4" x14ac:dyDescent="0.3">
      <c r="A1719">
        <v>1718</v>
      </c>
      <c r="B1719" s="14">
        <v>43.56682655316348</v>
      </c>
      <c r="C1719" s="14">
        <v>32.838637606990041</v>
      </c>
      <c r="D1719" s="5">
        <v>45.254163509305059</v>
      </c>
    </row>
    <row r="1720" spans="1:4" x14ac:dyDescent="0.3">
      <c r="A1720">
        <v>1719</v>
      </c>
      <c r="B1720" s="14">
        <v>42.108619817822309</v>
      </c>
      <c r="C1720" s="14">
        <v>34.611219193547463</v>
      </c>
      <c r="D1720" s="5">
        <v>43.623045283371901</v>
      </c>
    </row>
    <row r="1721" spans="1:4" x14ac:dyDescent="0.3">
      <c r="A1721">
        <v>1720</v>
      </c>
      <c r="B1721" s="14">
        <v>41.762232433167192</v>
      </c>
      <c r="C1721" s="14">
        <v>32.837353864462983</v>
      </c>
      <c r="D1721" s="5">
        <v>44.143237409834775</v>
      </c>
    </row>
    <row r="1722" spans="1:4" x14ac:dyDescent="0.3">
      <c r="A1722">
        <v>1721</v>
      </c>
      <c r="B1722" s="14">
        <v>45.496467101465868</v>
      </c>
      <c r="C1722" s="14">
        <v>33.054684364385665</v>
      </c>
      <c r="D1722" s="5">
        <v>46.603057813007972</v>
      </c>
    </row>
    <row r="1723" spans="1:4" x14ac:dyDescent="0.3">
      <c r="A1723">
        <v>1722</v>
      </c>
      <c r="B1723" s="14">
        <v>43.822831489633984</v>
      </c>
      <c r="C1723" s="14">
        <v>35.492294042705801</v>
      </c>
      <c r="D1723" s="5">
        <v>41.177408430562132</v>
      </c>
    </row>
    <row r="1724" spans="1:4" x14ac:dyDescent="0.3">
      <c r="A1724">
        <v>1723</v>
      </c>
      <c r="B1724" s="14">
        <v>42.545334766617032</v>
      </c>
      <c r="C1724" s="14">
        <v>35.110456191899218</v>
      </c>
      <c r="D1724" s="5">
        <v>42.041182078084454</v>
      </c>
    </row>
    <row r="1725" spans="1:4" x14ac:dyDescent="0.3">
      <c r="A1725">
        <v>1724</v>
      </c>
      <c r="B1725" s="14">
        <v>42.143179197921427</v>
      </c>
      <c r="C1725" s="14">
        <v>34.717077003201673</v>
      </c>
      <c r="D1725" s="5">
        <v>42.398332412693073</v>
      </c>
    </row>
    <row r="1726" spans="1:4" x14ac:dyDescent="0.3">
      <c r="A1726">
        <v>1725</v>
      </c>
      <c r="B1726" s="14">
        <v>41.775897191873419</v>
      </c>
      <c r="C1726" s="14">
        <v>33.925879460265932</v>
      </c>
      <c r="D1726" s="5">
        <v>41.343406227859376</v>
      </c>
    </row>
    <row r="1727" spans="1:4" x14ac:dyDescent="0.3">
      <c r="A1727">
        <v>1726</v>
      </c>
      <c r="B1727" s="14">
        <v>44.737932483195969</v>
      </c>
      <c r="C1727" s="14">
        <v>33.055642115131675</v>
      </c>
      <c r="D1727" s="5">
        <v>42.274162205915282</v>
      </c>
    </row>
    <row r="1728" spans="1:4" x14ac:dyDescent="0.3">
      <c r="A1728">
        <v>1727</v>
      </c>
      <c r="B1728" s="14">
        <v>42.854037518135335</v>
      </c>
      <c r="C1728" s="14">
        <v>34.760742903513915</v>
      </c>
      <c r="D1728" s="5">
        <v>42.880819624555656</v>
      </c>
    </row>
    <row r="1729" spans="1:4" x14ac:dyDescent="0.3">
      <c r="A1729">
        <v>1728</v>
      </c>
      <c r="B1729" s="14">
        <v>43.384445509653958</v>
      </c>
      <c r="C1729" s="14">
        <v>34.513969766634219</v>
      </c>
      <c r="D1729" s="5">
        <v>43.529997003247033</v>
      </c>
    </row>
    <row r="1730" spans="1:4" x14ac:dyDescent="0.3">
      <c r="A1730">
        <v>1729</v>
      </c>
      <c r="B1730" s="14">
        <v>41.257542258563056</v>
      </c>
      <c r="C1730" s="14">
        <v>34.712101298937924</v>
      </c>
      <c r="D1730" s="5">
        <v>45.779587357681592</v>
      </c>
    </row>
    <row r="1731" spans="1:4" x14ac:dyDescent="0.3">
      <c r="A1731">
        <v>1730</v>
      </c>
      <c r="B1731" s="14">
        <v>42.021218633591225</v>
      </c>
      <c r="C1731" s="14">
        <v>31.775065260907457</v>
      </c>
      <c r="D1731" s="5">
        <v>44.901081204143779</v>
      </c>
    </row>
    <row r="1732" spans="1:4" x14ac:dyDescent="0.3">
      <c r="A1732">
        <v>1731</v>
      </c>
      <c r="B1732" s="14">
        <v>44.136776307467372</v>
      </c>
      <c r="C1732" s="14">
        <v>33.896092922380134</v>
      </c>
      <c r="D1732" s="5">
        <v>43.584549739952621</v>
      </c>
    </row>
    <row r="1733" spans="1:4" x14ac:dyDescent="0.3">
      <c r="A1733">
        <v>1732</v>
      </c>
      <c r="B1733" s="14">
        <v>43.199852141502234</v>
      </c>
      <c r="C1733" s="14">
        <v>34.571826123687138</v>
      </c>
      <c r="D1733" s="5">
        <v>45.642016538996842</v>
      </c>
    </row>
    <row r="1734" spans="1:4" x14ac:dyDescent="0.3">
      <c r="A1734">
        <v>1733</v>
      </c>
      <c r="B1734" s="14">
        <v>42.359293053028509</v>
      </c>
      <c r="C1734" s="14">
        <v>34.699128157895487</v>
      </c>
      <c r="D1734" s="5">
        <v>41.27420511631675</v>
      </c>
    </row>
    <row r="1735" spans="1:4" x14ac:dyDescent="0.3">
      <c r="A1735">
        <v>1734</v>
      </c>
      <c r="B1735" s="14">
        <v>44.287111907955705</v>
      </c>
      <c r="C1735" s="14">
        <v>35.791305042094237</v>
      </c>
      <c r="D1735" s="5">
        <v>44.424997842917854</v>
      </c>
    </row>
    <row r="1736" spans="1:4" x14ac:dyDescent="0.3">
      <c r="A1736">
        <v>1735</v>
      </c>
      <c r="B1736" s="14">
        <v>44.654018198437996</v>
      </c>
      <c r="C1736" s="14">
        <v>34.385417647815814</v>
      </c>
      <c r="D1736" s="5">
        <v>44.623305553698181</v>
      </c>
    </row>
    <row r="1737" spans="1:4" x14ac:dyDescent="0.3">
      <c r="A1737">
        <v>1736</v>
      </c>
      <c r="B1737" s="14">
        <v>45.138415133083299</v>
      </c>
      <c r="C1737" s="14">
        <v>33.869643619693413</v>
      </c>
      <c r="D1737" s="5">
        <v>43.983254701348052</v>
      </c>
    </row>
    <row r="1738" spans="1:4" x14ac:dyDescent="0.3">
      <c r="A1738">
        <v>1737</v>
      </c>
      <c r="B1738" s="14">
        <v>42.859765661971956</v>
      </c>
      <c r="C1738" s="14">
        <v>33.75170587511704</v>
      </c>
      <c r="D1738" s="5">
        <v>45.460339728440069</v>
      </c>
    </row>
    <row r="1739" spans="1:4" x14ac:dyDescent="0.3">
      <c r="A1739">
        <v>1738</v>
      </c>
      <c r="B1739" s="14">
        <v>41.730564398181805</v>
      </c>
      <c r="C1739" s="14">
        <v>30.973512001435246</v>
      </c>
      <c r="D1739" s="5">
        <v>42.667826861916907</v>
      </c>
    </row>
    <row r="1740" spans="1:4" x14ac:dyDescent="0.3">
      <c r="A1740">
        <v>1739</v>
      </c>
      <c r="B1740" s="14">
        <v>42.081327354533251</v>
      </c>
      <c r="C1740" s="14">
        <v>34.771609546251547</v>
      </c>
      <c r="D1740" s="5">
        <v>43.407102359059998</v>
      </c>
    </row>
    <row r="1741" spans="1:4" x14ac:dyDescent="0.3">
      <c r="A1741">
        <v>1740</v>
      </c>
      <c r="B1741" s="14">
        <v>44.444941833307794</v>
      </c>
      <c r="C1741" s="14">
        <v>34.383589538990691</v>
      </c>
      <c r="D1741" s="5">
        <v>43.485890131016902</v>
      </c>
    </row>
    <row r="1742" spans="1:4" x14ac:dyDescent="0.3">
      <c r="A1742">
        <v>1741</v>
      </c>
      <c r="B1742" s="14">
        <v>43.58985157150267</v>
      </c>
      <c r="C1742" s="14">
        <v>34.225752269440648</v>
      </c>
      <c r="D1742" s="5">
        <v>40.4096169208307</v>
      </c>
    </row>
    <row r="1743" spans="1:4" x14ac:dyDescent="0.3">
      <c r="A1743">
        <v>1742</v>
      </c>
      <c r="B1743" s="14">
        <v>41.907907401186442</v>
      </c>
      <c r="C1743" s="14">
        <v>32.899151381712812</v>
      </c>
      <c r="D1743" s="5">
        <v>42.598485246262427</v>
      </c>
    </row>
    <row r="1744" spans="1:4" x14ac:dyDescent="0.3">
      <c r="A1744">
        <v>1743</v>
      </c>
      <c r="B1744" s="14">
        <v>41.156489063650938</v>
      </c>
      <c r="C1744" s="14">
        <v>34.4807619524126</v>
      </c>
      <c r="D1744" s="5">
        <v>45.734639166306593</v>
      </c>
    </row>
    <row r="1745" spans="1:4" x14ac:dyDescent="0.3">
      <c r="A1745">
        <v>1744</v>
      </c>
      <c r="B1745" s="14">
        <v>41.643851845637165</v>
      </c>
      <c r="C1745" s="14">
        <v>35.333671318554259</v>
      </c>
      <c r="D1745" s="5">
        <v>44.826294112753359</v>
      </c>
    </row>
    <row r="1746" spans="1:4" x14ac:dyDescent="0.3">
      <c r="A1746">
        <v>1745</v>
      </c>
      <c r="B1746" s="14">
        <v>43.556787574793532</v>
      </c>
      <c r="C1746" s="14">
        <v>33.315992549431577</v>
      </c>
      <c r="D1746" s="5">
        <v>43.336544943583846</v>
      </c>
    </row>
    <row r="1747" spans="1:4" x14ac:dyDescent="0.3">
      <c r="A1747">
        <v>1746</v>
      </c>
      <c r="B1747" s="14">
        <v>43.89036194766144</v>
      </c>
      <c r="C1747" s="14">
        <v>34.504648119436773</v>
      </c>
      <c r="D1747" s="5">
        <v>43.518321951107069</v>
      </c>
    </row>
    <row r="1748" spans="1:4" x14ac:dyDescent="0.3">
      <c r="A1748">
        <v>1747</v>
      </c>
      <c r="B1748" s="14">
        <v>45.391023181632555</v>
      </c>
      <c r="C1748" s="14">
        <v>35.948976339120428</v>
      </c>
      <c r="D1748" s="5">
        <v>44.479525118606276</v>
      </c>
    </row>
    <row r="1749" spans="1:4" x14ac:dyDescent="0.3">
      <c r="A1749">
        <v>1748</v>
      </c>
      <c r="B1749" s="14">
        <v>44.342896244896657</v>
      </c>
      <c r="C1749" s="14">
        <v>32.585632557414272</v>
      </c>
      <c r="D1749" s="5">
        <v>40.437391691639988</v>
      </c>
    </row>
    <row r="1750" spans="1:4" x14ac:dyDescent="0.3">
      <c r="A1750">
        <v>1749</v>
      </c>
      <c r="B1750" s="14">
        <v>41.930832031837234</v>
      </c>
      <c r="C1750" s="14">
        <v>34.654554847349694</v>
      </c>
      <c r="D1750" s="5">
        <v>41.524666244780057</v>
      </c>
    </row>
    <row r="1751" spans="1:4" x14ac:dyDescent="0.3">
      <c r="A1751">
        <v>1750</v>
      </c>
      <c r="B1751" s="14">
        <v>42.323519491294746</v>
      </c>
      <c r="C1751" s="14">
        <v>33.408673422439648</v>
      </c>
      <c r="D1751" s="5">
        <v>44.028693660500693</v>
      </c>
    </row>
    <row r="1752" spans="1:4" x14ac:dyDescent="0.3">
      <c r="A1752">
        <v>1751</v>
      </c>
      <c r="B1752" s="14">
        <v>41.011387085589732</v>
      </c>
      <c r="C1752" s="14">
        <v>34.793311535638729</v>
      </c>
      <c r="D1752" s="5">
        <v>43.129445225917166</v>
      </c>
    </row>
    <row r="1753" spans="1:4" x14ac:dyDescent="0.3">
      <c r="A1753">
        <v>1752</v>
      </c>
      <c r="B1753" s="14">
        <v>43.344243596398265</v>
      </c>
      <c r="C1753" s="14">
        <v>32.499139487160527</v>
      </c>
      <c r="D1753" s="5">
        <v>43.4876340619887</v>
      </c>
    </row>
    <row r="1754" spans="1:4" x14ac:dyDescent="0.3">
      <c r="A1754">
        <v>1753</v>
      </c>
      <c r="B1754" s="14">
        <v>42.870263382444321</v>
      </c>
      <c r="C1754" s="14">
        <v>34.852782352613744</v>
      </c>
      <c r="D1754" s="5">
        <v>43.762050586672892</v>
      </c>
    </row>
    <row r="1755" spans="1:4" x14ac:dyDescent="0.3">
      <c r="A1755">
        <v>1754</v>
      </c>
      <c r="B1755" s="14">
        <v>40.497361114397854</v>
      </c>
      <c r="C1755" s="14">
        <v>35.346457017557668</v>
      </c>
      <c r="D1755" s="5">
        <v>45.627613556010076</v>
      </c>
    </row>
    <row r="1756" spans="1:4" x14ac:dyDescent="0.3">
      <c r="A1756">
        <v>1755</v>
      </c>
      <c r="B1756" s="14">
        <v>45.949240917016404</v>
      </c>
      <c r="C1756" s="14">
        <v>34.270899894017724</v>
      </c>
      <c r="D1756" s="5">
        <v>43.711921366217844</v>
      </c>
    </row>
    <row r="1757" spans="1:4" x14ac:dyDescent="0.3">
      <c r="A1757">
        <v>1756</v>
      </c>
      <c r="B1757" s="14">
        <v>40.23967406928363</v>
      </c>
      <c r="C1757" s="14">
        <v>32.492364220624552</v>
      </c>
      <c r="D1757" s="5">
        <v>45.892715621138997</v>
      </c>
    </row>
    <row r="1758" spans="1:4" x14ac:dyDescent="0.3">
      <c r="A1758">
        <v>1757</v>
      </c>
      <c r="B1758" s="14">
        <v>45.153414702502296</v>
      </c>
      <c r="C1758" s="14">
        <v>32.669255078958756</v>
      </c>
      <c r="D1758" s="5">
        <v>44.901690578540496</v>
      </c>
    </row>
    <row r="1759" spans="1:4" x14ac:dyDescent="0.3">
      <c r="A1759">
        <v>1758</v>
      </c>
      <c r="B1759" s="14">
        <v>44.439824837123226</v>
      </c>
      <c r="C1759" s="14">
        <v>34.134512746839256</v>
      </c>
      <c r="D1759" s="5">
        <v>42.562834567335919</v>
      </c>
    </row>
    <row r="1760" spans="1:4" x14ac:dyDescent="0.3">
      <c r="A1760">
        <v>1759</v>
      </c>
      <c r="B1760" s="14">
        <v>45.176640277413298</v>
      </c>
      <c r="C1760" s="14">
        <v>33.340881649478227</v>
      </c>
      <c r="D1760" s="5">
        <v>41.582629535891279</v>
      </c>
    </row>
    <row r="1761" spans="1:4" x14ac:dyDescent="0.3">
      <c r="A1761">
        <v>1760</v>
      </c>
      <c r="B1761" s="14">
        <v>47.138139203412138</v>
      </c>
      <c r="C1761" s="14">
        <v>33.064111958379037</v>
      </c>
      <c r="D1761" s="5">
        <v>43.306542768953271</v>
      </c>
    </row>
    <row r="1762" spans="1:4" x14ac:dyDescent="0.3">
      <c r="A1762">
        <v>1761</v>
      </c>
      <c r="B1762" s="14">
        <v>43.947303845700588</v>
      </c>
      <c r="C1762" s="14">
        <v>34.865640641082194</v>
      </c>
      <c r="D1762" s="5">
        <v>45.08515921328582</v>
      </c>
    </row>
    <row r="1763" spans="1:4" x14ac:dyDescent="0.3">
      <c r="A1763">
        <v>1762</v>
      </c>
      <c r="B1763" s="14">
        <v>42.580495327521888</v>
      </c>
      <c r="C1763" s="14">
        <v>31.972551584623783</v>
      </c>
      <c r="D1763" s="5">
        <v>42.616672812608329</v>
      </c>
    </row>
    <row r="1764" spans="1:4" x14ac:dyDescent="0.3">
      <c r="A1764">
        <v>1763</v>
      </c>
      <c r="B1764" s="14">
        <v>43.044831466187752</v>
      </c>
      <c r="C1764" s="14">
        <v>34.034921459087144</v>
      </c>
      <c r="D1764" s="5">
        <v>44.94761461264094</v>
      </c>
    </row>
    <row r="1765" spans="1:4" x14ac:dyDescent="0.3">
      <c r="A1765">
        <v>1764</v>
      </c>
      <c r="B1765" s="14">
        <v>43.786625790778842</v>
      </c>
      <c r="C1765" s="14">
        <v>34.801421596505463</v>
      </c>
      <c r="D1765" s="5">
        <v>42.322400651767538</v>
      </c>
    </row>
    <row r="1766" spans="1:4" x14ac:dyDescent="0.3">
      <c r="A1766">
        <v>1765</v>
      </c>
      <c r="B1766" s="14">
        <v>43.092489022668097</v>
      </c>
      <c r="C1766" s="14">
        <v>33.108015316123463</v>
      </c>
      <c r="D1766" s="5">
        <v>45.472173051225205</v>
      </c>
    </row>
    <row r="1767" spans="1:4" x14ac:dyDescent="0.3">
      <c r="A1767">
        <v>1766</v>
      </c>
      <c r="B1767" s="14">
        <v>44.554136489411832</v>
      </c>
      <c r="C1767" s="14">
        <v>35.613081574776679</v>
      </c>
      <c r="D1767" s="5">
        <v>43.951914056819881</v>
      </c>
    </row>
    <row r="1768" spans="1:4" x14ac:dyDescent="0.3">
      <c r="A1768">
        <v>1767</v>
      </c>
      <c r="B1768" s="14">
        <v>42.654437455898673</v>
      </c>
      <c r="C1768" s="14">
        <v>33.667825575770031</v>
      </c>
      <c r="D1768" s="5">
        <v>44.782195978784628</v>
      </c>
    </row>
    <row r="1769" spans="1:4" x14ac:dyDescent="0.3">
      <c r="A1769">
        <v>1768</v>
      </c>
      <c r="B1769" s="14">
        <v>41.427276579081884</v>
      </c>
      <c r="C1769" s="14">
        <v>32.288771145531619</v>
      </c>
      <c r="D1769" s="5">
        <v>40.800024218971181</v>
      </c>
    </row>
    <row r="1770" spans="1:4" x14ac:dyDescent="0.3">
      <c r="A1770">
        <v>1769</v>
      </c>
      <c r="B1770" s="14">
        <v>42.955487094846646</v>
      </c>
      <c r="C1770" s="14">
        <v>36.154133952552321</v>
      </c>
      <c r="D1770" s="5">
        <v>42.369906220853572</v>
      </c>
    </row>
    <row r="1771" spans="1:4" x14ac:dyDescent="0.3">
      <c r="A1771">
        <v>1770</v>
      </c>
      <c r="B1771" s="14">
        <v>41.006548259914325</v>
      </c>
      <c r="C1771" s="14">
        <v>34.948588287603862</v>
      </c>
      <c r="D1771" s="5">
        <v>43.011237343230441</v>
      </c>
    </row>
    <row r="1772" spans="1:4" x14ac:dyDescent="0.3">
      <c r="A1772">
        <v>1771</v>
      </c>
      <c r="B1772" s="14">
        <v>43.384512925859973</v>
      </c>
      <c r="C1772" s="14">
        <v>33.370795986195553</v>
      </c>
      <c r="D1772" s="5">
        <v>43.285871003732382</v>
      </c>
    </row>
    <row r="1773" spans="1:4" x14ac:dyDescent="0.3">
      <c r="A1773">
        <v>1772</v>
      </c>
      <c r="B1773" s="14">
        <v>42.323852770330319</v>
      </c>
      <c r="C1773" s="14">
        <v>35.253377193321498</v>
      </c>
      <c r="D1773" s="5">
        <v>42.753080916751458</v>
      </c>
    </row>
    <row r="1774" spans="1:4" x14ac:dyDescent="0.3">
      <c r="A1774">
        <v>1773</v>
      </c>
      <c r="B1774" s="14">
        <v>42.633622426046941</v>
      </c>
      <c r="C1774" s="14">
        <v>33.415695314910046</v>
      </c>
      <c r="D1774" s="5">
        <v>42.019888914836102</v>
      </c>
    </row>
    <row r="1775" spans="1:4" x14ac:dyDescent="0.3">
      <c r="A1775">
        <v>1774</v>
      </c>
      <c r="B1775" s="14">
        <v>40.701676564036383</v>
      </c>
      <c r="C1775" s="14">
        <v>35.169884484226614</v>
      </c>
      <c r="D1775" s="5">
        <v>43.489718727783725</v>
      </c>
    </row>
    <row r="1776" spans="1:4" x14ac:dyDescent="0.3">
      <c r="A1776">
        <v>1775</v>
      </c>
      <c r="B1776" s="14">
        <v>43.581817147309515</v>
      </c>
      <c r="C1776" s="14">
        <v>34.181390800701742</v>
      </c>
      <c r="D1776" s="5">
        <v>41.888152933328527</v>
      </c>
    </row>
    <row r="1777" spans="1:4" x14ac:dyDescent="0.3">
      <c r="A1777">
        <v>1776</v>
      </c>
      <c r="B1777" s="14">
        <v>42.417988717879496</v>
      </c>
      <c r="C1777" s="14">
        <v>34.753156743767541</v>
      </c>
      <c r="D1777" s="5">
        <v>41.212620540375241</v>
      </c>
    </row>
    <row r="1778" spans="1:4" x14ac:dyDescent="0.3">
      <c r="A1778">
        <v>1777</v>
      </c>
      <c r="B1778" s="14">
        <v>43.615299376047332</v>
      </c>
      <c r="C1778" s="14">
        <v>33.112416198454952</v>
      </c>
      <c r="D1778" s="5">
        <v>44.783178834833144</v>
      </c>
    </row>
    <row r="1779" spans="1:4" x14ac:dyDescent="0.3">
      <c r="A1779">
        <v>1778</v>
      </c>
      <c r="B1779" s="14">
        <v>43.657944018917213</v>
      </c>
      <c r="C1779" s="14">
        <v>32.75651300337627</v>
      </c>
      <c r="D1779" s="5">
        <v>43.922803189162515</v>
      </c>
    </row>
    <row r="1780" spans="1:4" x14ac:dyDescent="0.3">
      <c r="A1780">
        <v>1779</v>
      </c>
      <c r="B1780" s="14">
        <v>45.964927719091776</v>
      </c>
      <c r="C1780" s="14">
        <v>34.084060365205417</v>
      </c>
      <c r="D1780" s="5">
        <v>41.815052480256192</v>
      </c>
    </row>
    <row r="1781" spans="1:4" x14ac:dyDescent="0.3">
      <c r="A1781">
        <v>1780</v>
      </c>
      <c r="B1781" s="14">
        <v>43.742271023952377</v>
      </c>
      <c r="C1781" s="14">
        <v>34.766989983919345</v>
      </c>
      <c r="D1781" s="5">
        <v>43.60132893123459</v>
      </c>
    </row>
    <row r="1782" spans="1:4" x14ac:dyDescent="0.3">
      <c r="A1782">
        <v>1781</v>
      </c>
      <c r="B1782" s="14">
        <v>39.912970084944106</v>
      </c>
      <c r="C1782" s="14">
        <v>36.802643810125311</v>
      </c>
      <c r="D1782" s="5">
        <v>41.400878159674313</v>
      </c>
    </row>
    <row r="1783" spans="1:4" x14ac:dyDescent="0.3">
      <c r="A1783">
        <v>1782</v>
      </c>
      <c r="B1783" s="14">
        <v>46.383683182774924</v>
      </c>
      <c r="C1783" s="14">
        <v>34.526940261204125</v>
      </c>
      <c r="D1783" s="5">
        <v>44.817268712947005</v>
      </c>
    </row>
    <row r="1784" spans="1:4" x14ac:dyDescent="0.3">
      <c r="A1784">
        <v>1783</v>
      </c>
      <c r="B1784" s="14">
        <v>43.083998540279559</v>
      </c>
      <c r="C1784" s="14">
        <v>34.917903216075189</v>
      </c>
      <c r="D1784" s="5">
        <v>41.624219630676528</v>
      </c>
    </row>
    <row r="1785" spans="1:4" x14ac:dyDescent="0.3">
      <c r="A1785">
        <v>1784</v>
      </c>
      <c r="B1785" s="14">
        <v>42.999400059732956</v>
      </c>
      <c r="C1785" s="14">
        <v>35.028420287126927</v>
      </c>
      <c r="D1785" s="5">
        <v>44.841394126240147</v>
      </c>
    </row>
    <row r="1786" spans="1:4" x14ac:dyDescent="0.3">
      <c r="A1786">
        <v>1785</v>
      </c>
      <c r="B1786" s="14">
        <v>43.297384322006607</v>
      </c>
      <c r="C1786" s="14">
        <v>33.776732905557743</v>
      </c>
      <c r="D1786" s="5">
        <v>44.902245166721514</v>
      </c>
    </row>
    <row r="1787" spans="1:4" x14ac:dyDescent="0.3">
      <c r="A1787">
        <v>1786</v>
      </c>
      <c r="B1787" s="14">
        <v>42.255745750954652</v>
      </c>
      <c r="C1787" s="14">
        <v>34.032967990301692</v>
      </c>
      <c r="D1787" s="5">
        <v>44.73522380095288</v>
      </c>
    </row>
    <row r="1788" spans="1:4" x14ac:dyDescent="0.3">
      <c r="A1788">
        <v>1787</v>
      </c>
      <c r="B1788" s="14">
        <v>45.031716738093976</v>
      </c>
      <c r="C1788" s="14">
        <v>35.226493814296049</v>
      </c>
      <c r="D1788" s="5">
        <v>43.283960906430742</v>
      </c>
    </row>
    <row r="1789" spans="1:4" x14ac:dyDescent="0.3">
      <c r="A1789">
        <v>1788</v>
      </c>
      <c r="B1789" s="14">
        <v>42.834585776618646</v>
      </c>
      <c r="C1789" s="14">
        <v>34.785200352846388</v>
      </c>
      <c r="D1789" s="5">
        <v>44.282489413462777</v>
      </c>
    </row>
    <row r="1790" spans="1:4" x14ac:dyDescent="0.3">
      <c r="A1790">
        <v>1789</v>
      </c>
      <c r="B1790" s="14">
        <v>46.310528533680042</v>
      </c>
      <c r="C1790" s="14">
        <v>33.565747610700782</v>
      </c>
      <c r="D1790" s="5">
        <v>39.89395456432284</v>
      </c>
    </row>
    <row r="1791" spans="1:4" x14ac:dyDescent="0.3">
      <c r="A1791">
        <v>1790</v>
      </c>
      <c r="B1791" s="14">
        <v>43.241662890255533</v>
      </c>
      <c r="C1791" s="14">
        <v>35.54957235506577</v>
      </c>
      <c r="D1791" s="5">
        <v>43.351268954471188</v>
      </c>
    </row>
    <row r="1792" spans="1:4" x14ac:dyDescent="0.3">
      <c r="A1792">
        <v>1791</v>
      </c>
      <c r="B1792" s="14">
        <v>40.234035408637368</v>
      </c>
      <c r="C1792" s="14">
        <v>34.401816500204852</v>
      </c>
      <c r="D1792" s="5">
        <v>45.787430729575277</v>
      </c>
    </row>
    <row r="1793" spans="1:4" x14ac:dyDescent="0.3">
      <c r="A1793">
        <v>1792</v>
      </c>
      <c r="B1793" s="14">
        <v>42.426505247800556</v>
      </c>
      <c r="C1793" s="14">
        <v>34.047991526091657</v>
      </c>
      <c r="D1793" s="5">
        <v>41.328059398449092</v>
      </c>
    </row>
    <row r="1794" spans="1:4" x14ac:dyDescent="0.3">
      <c r="A1794">
        <v>1793</v>
      </c>
      <c r="B1794" s="14">
        <v>42.460547200186006</v>
      </c>
      <c r="C1794" s="14">
        <v>34.642551445774401</v>
      </c>
      <c r="D1794" s="5">
        <v>44.207470700020316</v>
      </c>
    </row>
    <row r="1795" spans="1:4" x14ac:dyDescent="0.3">
      <c r="A1795">
        <v>1794</v>
      </c>
      <c r="B1795" s="14">
        <v>45.72281730264578</v>
      </c>
      <c r="C1795" s="14">
        <v>34.609504546487649</v>
      </c>
      <c r="D1795" s="5">
        <v>43.040489533705149</v>
      </c>
    </row>
    <row r="1796" spans="1:4" x14ac:dyDescent="0.3">
      <c r="A1796">
        <v>1795</v>
      </c>
      <c r="B1796" s="14">
        <v>44.858401407469131</v>
      </c>
      <c r="C1796" s="14">
        <v>34.846959203401447</v>
      </c>
      <c r="D1796" s="5">
        <v>39.079358684408916</v>
      </c>
    </row>
    <row r="1797" spans="1:4" x14ac:dyDescent="0.3">
      <c r="A1797">
        <v>1796</v>
      </c>
      <c r="B1797" s="14">
        <v>44.914071404908171</v>
      </c>
      <c r="C1797" s="14">
        <v>32.634244458413917</v>
      </c>
      <c r="D1797" s="5">
        <v>42.763011852745713</v>
      </c>
    </row>
    <row r="1798" spans="1:4" x14ac:dyDescent="0.3">
      <c r="A1798">
        <v>1797</v>
      </c>
      <c r="B1798" s="14">
        <v>40.562138169386799</v>
      </c>
      <c r="C1798" s="14">
        <v>33.383817090933306</v>
      </c>
      <c r="D1798" s="5">
        <v>44.338047437419377</v>
      </c>
    </row>
    <row r="1799" spans="1:4" x14ac:dyDescent="0.3">
      <c r="A1799">
        <v>1798</v>
      </c>
      <c r="B1799" s="14">
        <v>44.329645148610773</v>
      </c>
      <c r="C1799" s="14">
        <v>34.385293039134652</v>
      </c>
      <c r="D1799" s="5">
        <v>44.361203926280538</v>
      </c>
    </row>
    <row r="1800" spans="1:4" x14ac:dyDescent="0.3">
      <c r="A1800">
        <v>1799</v>
      </c>
      <c r="B1800" s="14">
        <v>41.376237796094628</v>
      </c>
      <c r="C1800" s="14">
        <v>33.863255277791446</v>
      </c>
      <c r="D1800" s="5">
        <v>45.400116717227277</v>
      </c>
    </row>
    <row r="1801" spans="1:4" x14ac:dyDescent="0.3">
      <c r="A1801">
        <v>1800</v>
      </c>
      <c r="B1801" s="14">
        <v>43.820795150058338</v>
      </c>
      <c r="C1801" s="14">
        <v>33.321048396362073</v>
      </c>
      <c r="D1801" s="5">
        <v>43.466844371124665</v>
      </c>
    </row>
    <row r="1802" spans="1:4" x14ac:dyDescent="0.3">
      <c r="A1802">
        <v>1801</v>
      </c>
      <c r="B1802" s="14">
        <v>42.617470746985283</v>
      </c>
      <c r="C1802" s="14">
        <v>32.644115576930076</v>
      </c>
      <c r="D1802" s="5">
        <v>42.072374638630848</v>
      </c>
    </row>
    <row r="1803" spans="1:4" x14ac:dyDescent="0.3">
      <c r="A1803">
        <v>1802</v>
      </c>
      <c r="B1803" s="14">
        <v>44.668308418256025</v>
      </c>
      <c r="C1803" s="14">
        <v>34.113621699248299</v>
      </c>
      <c r="D1803" s="5">
        <v>42.19367526128368</v>
      </c>
    </row>
    <row r="1804" spans="1:4" x14ac:dyDescent="0.3">
      <c r="A1804">
        <v>1803</v>
      </c>
      <c r="B1804" s="14">
        <v>44.587491193534362</v>
      </c>
      <c r="C1804" s="14">
        <v>34.759769496714632</v>
      </c>
      <c r="D1804" s="5">
        <v>40.888594828334831</v>
      </c>
    </row>
    <row r="1805" spans="1:4" x14ac:dyDescent="0.3">
      <c r="A1805">
        <v>1804</v>
      </c>
      <c r="B1805" s="14">
        <v>43.272821207314543</v>
      </c>
      <c r="C1805" s="14">
        <v>34.531959994106842</v>
      </c>
      <c r="D1805" s="5">
        <v>46.422656942004217</v>
      </c>
    </row>
    <row r="1806" spans="1:4" x14ac:dyDescent="0.3">
      <c r="A1806">
        <v>1805</v>
      </c>
      <c r="B1806" s="14">
        <v>43.282862773304913</v>
      </c>
      <c r="C1806" s="14">
        <v>34.051155388588668</v>
      </c>
      <c r="D1806" s="5">
        <v>43.607817843500094</v>
      </c>
    </row>
    <row r="1807" spans="1:4" x14ac:dyDescent="0.3">
      <c r="A1807">
        <v>1806</v>
      </c>
      <c r="B1807" s="14">
        <v>41.469845475310883</v>
      </c>
      <c r="C1807" s="14">
        <v>33.708896528234483</v>
      </c>
      <c r="D1807" s="5">
        <v>42.907378814677351</v>
      </c>
    </row>
    <row r="1808" spans="1:4" x14ac:dyDescent="0.3">
      <c r="A1808">
        <v>1807</v>
      </c>
      <c r="B1808" s="14">
        <v>42.656922100159264</v>
      </c>
      <c r="C1808" s="14">
        <v>33.407465904799423</v>
      </c>
      <c r="D1808" s="5">
        <v>44.511554338702894</v>
      </c>
    </row>
    <row r="1809" spans="1:4" x14ac:dyDescent="0.3">
      <c r="A1809">
        <v>1808</v>
      </c>
      <c r="B1809" s="14">
        <v>40.726563175451361</v>
      </c>
      <c r="C1809" s="14">
        <v>34.121102429818073</v>
      </c>
      <c r="D1809" s="5">
        <v>45.658825014264067</v>
      </c>
    </row>
    <row r="1810" spans="1:4" x14ac:dyDescent="0.3">
      <c r="A1810">
        <v>1809</v>
      </c>
      <c r="B1810" s="14">
        <v>43.255073316839969</v>
      </c>
      <c r="C1810" s="14">
        <v>33.897542860038371</v>
      </c>
      <c r="D1810" s="5">
        <v>43.890320283776795</v>
      </c>
    </row>
    <row r="1811" spans="1:4" x14ac:dyDescent="0.3">
      <c r="A1811">
        <v>1810</v>
      </c>
      <c r="B1811" s="14">
        <v>41.789447390965648</v>
      </c>
      <c r="C1811" s="14">
        <v>36.200275775444467</v>
      </c>
      <c r="D1811" s="5">
        <v>45.243990452916407</v>
      </c>
    </row>
    <row r="1812" spans="1:4" x14ac:dyDescent="0.3">
      <c r="A1812">
        <v>1811</v>
      </c>
      <c r="B1812" s="14">
        <v>43.413500050098072</v>
      </c>
      <c r="C1812" s="14">
        <v>34.453794591594814</v>
      </c>
      <c r="D1812" s="5">
        <v>42.60523483433083</v>
      </c>
    </row>
    <row r="1813" spans="1:4" x14ac:dyDescent="0.3">
      <c r="A1813">
        <v>1812</v>
      </c>
      <c r="B1813" s="14">
        <v>42.509619343383442</v>
      </c>
      <c r="C1813" s="14">
        <v>32.98328042916102</v>
      </c>
      <c r="D1813" s="5">
        <v>43.697562201821604</v>
      </c>
    </row>
    <row r="1814" spans="1:4" x14ac:dyDescent="0.3">
      <c r="A1814">
        <v>1813</v>
      </c>
      <c r="B1814" s="14">
        <v>40.324203995024547</v>
      </c>
      <c r="C1814" s="14">
        <v>32.210022871304346</v>
      </c>
      <c r="D1814" s="5">
        <v>46.149386379955239</v>
      </c>
    </row>
    <row r="1815" spans="1:4" x14ac:dyDescent="0.3">
      <c r="A1815">
        <v>1814</v>
      </c>
      <c r="B1815" s="14">
        <v>44.346215830461759</v>
      </c>
      <c r="C1815" s="14">
        <v>32.9491164699539</v>
      </c>
      <c r="D1815" s="5">
        <v>41.327050607288378</v>
      </c>
    </row>
    <row r="1816" spans="1:4" x14ac:dyDescent="0.3">
      <c r="A1816">
        <v>1815</v>
      </c>
      <c r="B1816" s="14">
        <v>42.209589427612393</v>
      </c>
      <c r="C1816" s="14">
        <v>32.046972944338499</v>
      </c>
      <c r="D1816" s="5">
        <v>44.177831169719887</v>
      </c>
    </row>
    <row r="1817" spans="1:4" x14ac:dyDescent="0.3">
      <c r="A1817">
        <v>1816</v>
      </c>
      <c r="B1817" s="14">
        <v>46.073615259001414</v>
      </c>
      <c r="C1817" s="14">
        <v>33.856303391885731</v>
      </c>
      <c r="D1817" s="5">
        <v>42.383385564958111</v>
      </c>
    </row>
    <row r="1818" spans="1:4" x14ac:dyDescent="0.3">
      <c r="A1818">
        <v>1817</v>
      </c>
      <c r="B1818" s="14">
        <v>45.321310801285257</v>
      </c>
      <c r="C1818" s="14">
        <v>34.264031831753393</v>
      </c>
      <c r="D1818" s="5">
        <v>45.101265574812487</v>
      </c>
    </row>
    <row r="1819" spans="1:4" x14ac:dyDescent="0.3">
      <c r="A1819">
        <v>1818</v>
      </c>
      <c r="B1819" s="14">
        <v>41.797145526475653</v>
      </c>
      <c r="C1819" s="14">
        <v>33.275690030002977</v>
      </c>
      <c r="D1819" s="5">
        <v>43.533032769000407</v>
      </c>
    </row>
    <row r="1820" spans="1:4" x14ac:dyDescent="0.3">
      <c r="A1820">
        <v>1819</v>
      </c>
      <c r="B1820" s="14">
        <v>43.609064039158554</v>
      </c>
      <c r="C1820" s="14">
        <v>33.995248153956133</v>
      </c>
      <c r="D1820" s="5">
        <v>45.033541199478258</v>
      </c>
    </row>
    <row r="1821" spans="1:4" x14ac:dyDescent="0.3">
      <c r="A1821">
        <v>1820</v>
      </c>
      <c r="B1821" s="14">
        <v>44.786419294027702</v>
      </c>
      <c r="C1821" s="14">
        <v>33.83531068100114</v>
      </c>
      <c r="D1821" s="5">
        <v>44.449374688701894</v>
      </c>
    </row>
    <row r="1822" spans="1:4" x14ac:dyDescent="0.3">
      <c r="A1822">
        <v>1821</v>
      </c>
      <c r="B1822" s="14">
        <v>42.671653722823201</v>
      </c>
      <c r="C1822" s="14">
        <v>36.019750783926142</v>
      </c>
      <c r="D1822" s="5">
        <v>43.490156559717512</v>
      </c>
    </row>
    <row r="1823" spans="1:4" x14ac:dyDescent="0.3">
      <c r="A1823">
        <v>1822</v>
      </c>
      <c r="B1823" s="14">
        <v>44.88335059157459</v>
      </c>
      <c r="C1823" s="14">
        <v>34.983654753474063</v>
      </c>
      <c r="D1823" s="5">
        <v>43.468812903277346</v>
      </c>
    </row>
    <row r="1824" spans="1:4" x14ac:dyDescent="0.3">
      <c r="A1824">
        <v>1823</v>
      </c>
      <c r="B1824" s="14">
        <v>42.0099143995456</v>
      </c>
      <c r="C1824" s="14">
        <v>35.18583774091816</v>
      </c>
      <c r="D1824" s="5">
        <v>40.74735526493528</v>
      </c>
    </row>
    <row r="1825" spans="1:4" x14ac:dyDescent="0.3">
      <c r="A1825">
        <v>1824</v>
      </c>
      <c r="B1825" s="14">
        <v>41.694818977920193</v>
      </c>
      <c r="C1825" s="14">
        <v>33.162218555432197</v>
      </c>
      <c r="D1825" s="5">
        <v>43.880550450132766</v>
      </c>
    </row>
    <row r="1826" spans="1:4" x14ac:dyDescent="0.3">
      <c r="A1826">
        <v>1825</v>
      </c>
      <c r="B1826" s="14">
        <v>41.720301990845208</v>
      </c>
      <c r="C1826" s="14">
        <v>35.613154895157862</v>
      </c>
      <c r="D1826" s="5">
        <v>42.317838835693649</v>
      </c>
    </row>
    <row r="1827" spans="1:4" x14ac:dyDescent="0.3">
      <c r="A1827">
        <v>1826</v>
      </c>
      <c r="B1827" s="14">
        <v>42.678683437806839</v>
      </c>
      <c r="C1827" s="14">
        <v>35.101744621688546</v>
      </c>
      <c r="D1827" s="5">
        <v>41.32209541567709</v>
      </c>
    </row>
    <row r="1828" spans="1:4" x14ac:dyDescent="0.3">
      <c r="A1828">
        <v>1827</v>
      </c>
      <c r="B1828" s="14">
        <v>43.02832883375973</v>
      </c>
      <c r="C1828" s="14">
        <v>32.741074188643388</v>
      </c>
      <c r="D1828" s="5">
        <v>42.886050768967728</v>
      </c>
    </row>
    <row r="1829" spans="1:4" x14ac:dyDescent="0.3">
      <c r="A1829">
        <v>1828</v>
      </c>
      <c r="B1829" s="14">
        <v>44.164583279110417</v>
      </c>
      <c r="C1829" s="14">
        <v>33.150675899860893</v>
      </c>
      <c r="D1829" s="5">
        <v>45.277669877322438</v>
      </c>
    </row>
    <row r="1830" spans="1:4" x14ac:dyDescent="0.3">
      <c r="A1830">
        <v>1829</v>
      </c>
      <c r="B1830" s="14">
        <v>43.128322559527184</v>
      </c>
      <c r="C1830" s="14">
        <v>34.914811025110772</v>
      </c>
      <c r="D1830" s="5">
        <v>43.080426488431677</v>
      </c>
    </row>
    <row r="1831" spans="1:4" x14ac:dyDescent="0.3">
      <c r="A1831">
        <v>1830</v>
      </c>
      <c r="B1831" s="14">
        <v>45.131842380258838</v>
      </c>
      <c r="C1831" s="14">
        <v>34.5543515566008</v>
      </c>
      <c r="D1831" s="5">
        <v>43.22128892753976</v>
      </c>
    </row>
    <row r="1832" spans="1:4" x14ac:dyDescent="0.3">
      <c r="A1832">
        <v>1831</v>
      </c>
      <c r="B1832" s="14">
        <v>45.611497289245378</v>
      </c>
      <c r="C1832" s="14">
        <v>34.008326188061922</v>
      </c>
      <c r="D1832" s="5">
        <v>42.595214319567646</v>
      </c>
    </row>
    <row r="1833" spans="1:4" x14ac:dyDescent="0.3">
      <c r="A1833">
        <v>1832</v>
      </c>
      <c r="B1833" s="14">
        <v>42.364589108679851</v>
      </c>
      <c r="C1833" s="14">
        <v>35.338918407037752</v>
      </c>
      <c r="D1833" s="5">
        <v>40.919822938265483</v>
      </c>
    </row>
    <row r="1834" spans="1:4" x14ac:dyDescent="0.3">
      <c r="A1834">
        <v>1833</v>
      </c>
      <c r="B1834" s="14">
        <v>45.242162328869931</v>
      </c>
      <c r="C1834" s="14">
        <v>34.665025323838655</v>
      </c>
      <c r="D1834" s="5">
        <v>44.104271307511432</v>
      </c>
    </row>
    <row r="1835" spans="1:4" x14ac:dyDescent="0.3">
      <c r="A1835">
        <v>1834</v>
      </c>
      <c r="B1835" s="14">
        <v>43.459865858631233</v>
      </c>
      <c r="C1835" s="14">
        <v>31.924286453822852</v>
      </c>
      <c r="D1835" s="5">
        <v>42.976655827585333</v>
      </c>
    </row>
    <row r="1836" spans="1:4" x14ac:dyDescent="0.3">
      <c r="A1836">
        <v>1835</v>
      </c>
      <c r="B1836" s="14">
        <v>41.258604651665983</v>
      </c>
      <c r="C1836" s="14">
        <v>35.022129032234005</v>
      </c>
      <c r="D1836" s="5">
        <v>44.127460412844343</v>
      </c>
    </row>
    <row r="1837" spans="1:4" x14ac:dyDescent="0.3">
      <c r="A1837">
        <v>1836</v>
      </c>
      <c r="B1837" s="14">
        <v>43.59737503719407</v>
      </c>
      <c r="C1837" s="14">
        <v>36.092708410160377</v>
      </c>
      <c r="D1837" s="5">
        <v>42.601619671346313</v>
      </c>
    </row>
    <row r="1838" spans="1:4" x14ac:dyDescent="0.3">
      <c r="A1838">
        <v>1837</v>
      </c>
      <c r="B1838" s="14">
        <v>44.267544287409663</v>
      </c>
      <c r="C1838" s="14">
        <v>34.839469686593723</v>
      </c>
      <c r="D1838" s="5">
        <v>44.763093434174053</v>
      </c>
    </row>
    <row r="1839" spans="1:4" x14ac:dyDescent="0.3">
      <c r="A1839">
        <v>1838</v>
      </c>
      <c r="B1839" s="14">
        <v>43.729626024823368</v>
      </c>
      <c r="C1839" s="14">
        <v>34.261296399193355</v>
      </c>
      <c r="D1839" s="5">
        <v>44.074220590177838</v>
      </c>
    </row>
    <row r="1840" spans="1:4" x14ac:dyDescent="0.3">
      <c r="A1840">
        <v>1839</v>
      </c>
      <c r="B1840" s="14">
        <v>43.636151241290747</v>
      </c>
      <c r="C1840" s="14">
        <v>32.693204683371938</v>
      </c>
      <c r="D1840" s="5">
        <v>44.500496152408921</v>
      </c>
    </row>
    <row r="1841" spans="1:4" x14ac:dyDescent="0.3">
      <c r="A1841">
        <v>1840</v>
      </c>
      <c r="B1841" s="14">
        <v>41.275891533879118</v>
      </c>
      <c r="C1841" s="14">
        <v>33.970627099067045</v>
      </c>
      <c r="D1841" s="5">
        <v>43.758039379485282</v>
      </c>
    </row>
    <row r="1842" spans="1:4" x14ac:dyDescent="0.3">
      <c r="A1842">
        <v>1841</v>
      </c>
      <c r="B1842" s="14">
        <v>45.225967974692601</v>
      </c>
      <c r="C1842" s="14">
        <v>32.470830867968395</v>
      </c>
      <c r="D1842" s="5">
        <v>45.730667804465789</v>
      </c>
    </row>
    <row r="1843" spans="1:4" x14ac:dyDescent="0.3">
      <c r="A1843">
        <v>1842</v>
      </c>
      <c r="B1843" s="14">
        <v>43.304306084340574</v>
      </c>
      <c r="C1843" s="14">
        <v>34.167141089626057</v>
      </c>
      <c r="D1843" s="5">
        <v>42.362690824452542</v>
      </c>
    </row>
    <row r="1844" spans="1:4" x14ac:dyDescent="0.3">
      <c r="A1844">
        <v>1843</v>
      </c>
      <c r="B1844" s="14">
        <v>45.790322507775898</v>
      </c>
      <c r="C1844" s="14">
        <v>34.913977434265952</v>
      </c>
      <c r="D1844" s="5">
        <v>41.389828149739763</v>
      </c>
    </row>
    <row r="1845" spans="1:4" x14ac:dyDescent="0.3">
      <c r="A1845">
        <v>1844</v>
      </c>
      <c r="B1845" s="14">
        <v>45.485220027408531</v>
      </c>
      <c r="C1845" s="14">
        <v>32.996466256048485</v>
      </c>
      <c r="D1845" s="5">
        <v>44.752714809787406</v>
      </c>
    </row>
    <row r="1846" spans="1:4" x14ac:dyDescent="0.3">
      <c r="A1846">
        <v>1845</v>
      </c>
      <c r="B1846" s="14">
        <v>45.329629062392257</v>
      </c>
      <c r="C1846" s="14">
        <v>33.245349467911694</v>
      </c>
      <c r="D1846" s="5">
        <v>40.156239277646023</v>
      </c>
    </row>
    <row r="1847" spans="1:4" x14ac:dyDescent="0.3">
      <c r="A1847">
        <v>1846</v>
      </c>
      <c r="B1847" s="14">
        <v>42.244213753117968</v>
      </c>
      <c r="C1847" s="14">
        <v>33.887457312007029</v>
      </c>
      <c r="D1847" s="5">
        <v>45.712367940811987</v>
      </c>
    </row>
    <row r="1848" spans="1:4" x14ac:dyDescent="0.3">
      <c r="A1848">
        <v>1847</v>
      </c>
      <c r="B1848" s="14">
        <v>42.368393567436264</v>
      </c>
      <c r="C1848" s="14">
        <v>30.790083805799636</v>
      </c>
      <c r="D1848" s="5">
        <v>41.350331783268004</v>
      </c>
    </row>
    <row r="1849" spans="1:4" x14ac:dyDescent="0.3">
      <c r="A1849">
        <v>1848</v>
      </c>
      <c r="B1849" s="14">
        <v>44.576043691508694</v>
      </c>
      <c r="C1849" s="14">
        <v>34.583892625448499</v>
      </c>
      <c r="D1849" s="5">
        <v>43.558123490469711</v>
      </c>
    </row>
    <row r="1850" spans="1:4" x14ac:dyDescent="0.3">
      <c r="A1850">
        <v>1849</v>
      </c>
      <c r="B1850" s="14">
        <v>42.100332746018694</v>
      </c>
      <c r="C1850" s="14">
        <v>36.360821687649214</v>
      </c>
      <c r="D1850" s="5">
        <v>43.810857847017672</v>
      </c>
    </row>
    <row r="1851" spans="1:4" x14ac:dyDescent="0.3">
      <c r="A1851">
        <v>1850</v>
      </c>
      <c r="B1851" s="14">
        <v>44.546677368840832</v>
      </c>
      <c r="C1851" s="14">
        <v>33.805911594769022</v>
      </c>
      <c r="D1851" s="5">
        <v>42.637061515864787</v>
      </c>
    </row>
    <row r="1852" spans="1:4" x14ac:dyDescent="0.3">
      <c r="A1852">
        <v>1851</v>
      </c>
      <c r="B1852" s="14">
        <v>43.966461399053756</v>
      </c>
      <c r="C1852" s="14">
        <v>34.738846460426949</v>
      </c>
      <c r="D1852" s="5">
        <v>42.505777725770294</v>
      </c>
    </row>
    <row r="1853" spans="1:4" x14ac:dyDescent="0.3">
      <c r="A1853">
        <v>1852</v>
      </c>
      <c r="B1853" s="14">
        <v>42.458767066359712</v>
      </c>
      <c r="C1853" s="14">
        <v>34.97879113397628</v>
      </c>
      <c r="D1853" s="5">
        <v>44.035494456240748</v>
      </c>
    </row>
    <row r="1854" spans="1:4" x14ac:dyDescent="0.3">
      <c r="A1854">
        <v>1853</v>
      </c>
      <c r="B1854" s="14">
        <v>44.542277810949919</v>
      </c>
      <c r="C1854" s="14">
        <v>34.883687803465762</v>
      </c>
      <c r="D1854" s="5">
        <v>44.240956165138897</v>
      </c>
    </row>
    <row r="1855" spans="1:4" x14ac:dyDescent="0.3">
      <c r="A1855">
        <v>1854</v>
      </c>
      <c r="B1855" s="14">
        <v>42.826262657509162</v>
      </c>
      <c r="C1855" s="14">
        <v>35.730896395795931</v>
      </c>
      <c r="D1855" s="5">
        <v>41.337395276572124</v>
      </c>
    </row>
    <row r="1856" spans="1:4" x14ac:dyDescent="0.3">
      <c r="A1856">
        <v>1855</v>
      </c>
      <c r="B1856" s="14">
        <v>42.41188047975966</v>
      </c>
      <c r="C1856" s="14">
        <v>32.243581844412319</v>
      </c>
      <c r="D1856" s="5">
        <v>44.833938741908639</v>
      </c>
    </row>
    <row r="1857" spans="1:4" x14ac:dyDescent="0.3">
      <c r="A1857">
        <v>1856</v>
      </c>
      <c r="B1857" s="14">
        <v>45.780094644312904</v>
      </c>
      <c r="C1857" s="14">
        <v>35.052848877935794</v>
      </c>
      <c r="D1857" s="5">
        <v>40.975839070662801</v>
      </c>
    </row>
    <row r="1858" spans="1:4" x14ac:dyDescent="0.3">
      <c r="A1858">
        <v>1857</v>
      </c>
      <c r="B1858" s="14">
        <v>42.671005731033574</v>
      </c>
      <c r="C1858" s="14">
        <v>35.221015569896913</v>
      </c>
      <c r="D1858" s="5">
        <v>43.397832959691023</v>
      </c>
    </row>
    <row r="1859" spans="1:4" x14ac:dyDescent="0.3">
      <c r="A1859">
        <v>1858</v>
      </c>
      <c r="B1859" s="14">
        <v>42.836225068710199</v>
      </c>
      <c r="C1859" s="14">
        <v>34.043740473876383</v>
      </c>
      <c r="D1859" s="5">
        <v>42.870248204498047</v>
      </c>
    </row>
    <row r="1860" spans="1:4" x14ac:dyDescent="0.3">
      <c r="A1860">
        <v>1859</v>
      </c>
      <c r="B1860" s="14">
        <v>43.128639070656533</v>
      </c>
      <c r="C1860" s="14">
        <v>33.154688490963515</v>
      </c>
      <c r="D1860" s="5">
        <v>43.605561592768993</v>
      </c>
    </row>
    <row r="1861" spans="1:4" x14ac:dyDescent="0.3">
      <c r="A1861">
        <v>1860</v>
      </c>
      <c r="B1861" s="14">
        <v>47.286554821684753</v>
      </c>
      <c r="C1861" s="14">
        <v>34.559524580607707</v>
      </c>
      <c r="D1861" s="5">
        <v>44.31107105732935</v>
      </c>
    </row>
    <row r="1862" spans="1:4" x14ac:dyDescent="0.3">
      <c r="A1862">
        <v>1861</v>
      </c>
      <c r="B1862" s="14">
        <v>43.818043490814055</v>
      </c>
      <c r="C1862" s="14">
        <v>34.651362012721265</v>
      </c>
      <c r="D1862" s="5">
        <v>44.502865689169838</v>
      </c>
    </row>
    <row r="1863" spans="1:4" x14ac:dyDescent="0.3">
      <c r="A1863">
        <v>1862</v>
      </c>
      <c r="B1863" s="14">
        <v>40.997727805819437</v>
      </c>
      <c r="C1863" s="14">
        <v>34.295853613864423</v>
      </c>
      <c r="D1863" s="5">
        <v>42.551523877074615</v>
      </c>
    </row>
    <row r="1864" spans="1:4" x14ac:dyDescent="0.3">
      <c r="A1864">
        <v>1863</v>
      </c>
      <c r="B1864" s="14">
        <v>42.201877969599593</v>
      </c>
      <c r="C1864" s="14">
        <v>34.027333589058827</v>
      </c>
      <c r="D1864" s="5">
        <v>42.925870243267539</v>
      </c>
    </row>
    <row r="1865" spans="1:4" x14ac:dyDescent="0.3">
      <c r="A1865">
        <v>1864</v>
      </c>
      <c r="B1865" s="14">
        <v>45.70311172853819</v>
      </c>
      <c r="C1865" s="14">
        <v>33.841391167629666</v>
      </c>
      <c r="D1865" s="5">
        <v>46.511175060062115</v>
      </c>
    </row>
    <row r="1866" spans="1:4" x14ac:dyDescent="0.3">
      <c r="A1866">
        <v>1865</v>
      </c>
      <c r="B1866" s="14">
        <v>41.565863048610289</v>
      </c>
      <c r="C1866" s="14">
        <v>33.56566890638377</v>
      </c>
      <c r="D1866" s="5">
        <v>43.771581471772627</v>
      </c>
    </row>
    <row r="1867" spans="1:4" x14ac:dyDescent="0.3">
      <c r="A1867">
        <v>1866</v>
      </c>
      <c r="B1867" s="14">
        <v>40.898722360328485</v>
      </c>
      <c r="C1867" s="14">
        <v>34.62533561058666</v>
      </c>
      <c r="D1867" s="5">
        <v>42.521245097871358</v>
      </c>
    </row>
    <row r="1868" spans="1:4" x14ac:dyDescent="0.3">
      <c r="A1868">
        <v>1867</v>
      </c>
      <c r="B1868" s="14">
        <v>40.363593928156192</v>
      </c>
      <c r="C1868" s="14">
        <v>32.175511528413594</v>
      </c>
      <c r="D1868" s="5">
        <v>43.476049988948191</v>
      </c>
    </row>
    <row r="1869" spans="1:4" x14ac:dyDescent="0.3">
      <c r="A1869">
        <v>1868</v>
      </c>
      <c r="B1869" s="14">
        <v>42.422458388755814</v>
      </c>
      <c r="C1869" s="14">
        <v>34.399545495665727</v>
      </c>
      <c r="D1869" s="5">
        <v>45.453329926279444</v>
      </c>
    </row>
    <row r="1870" spans="1:4" x14ac:dyDescent="0.3">
      <c r="A1870">
        <v>1869</v>
      </c>
      <c r="B1870" s="14">
        <v>43.902435484855097</v>
      </c>
      <c r="C1870" s="14">
        <v>34.023508701484545</v>
      </c>
      <c r="D1870" s="5">
        <v>41.995442831321498</v>
      </c>
    </row>
    <row r="1871" spans="1:4" x14ac:dyDescent="0.3">
      <c r="A1871">
        <v>1870</v>
      </c>
      <c r="B1871" s="14">
        <v>42.660430886678405</v>
      </c>
      <c r="C1871" s="14">
        <v>34.51018845541671</v>
      </c>
      <c r="D1871" s="5">
        <v>46.384231472314049</v>
      </c>
    </row>
    <row r="1872" spans="1:4" x14ac:dyDescent="0.3">
      <c r="A1872">
        <v>1871</v>
      </c>
      <c r="B1872" s="14">
        <v>43.938623295925538</v>
      </c>
      <c r="C1872" s="14">
        <v>36.197745766810378</v>
      </c>
      <c r="D1872" s="5">
        <v>42.779433184371769</v>
      </c>
    </row>
    <row r="1873" spans="1:4" x14ac:dyDescent="0.3">
      <c r="A1873">
        <v>1872</v>
      </c>
      <c r="B1873" s="14">
        <v>43.506095332900408</v>
      </c>
      <c r="C1873" s="14">
        <v>32.736127911339089</v>
      </c>
      <c r="D1873" s="5">
        <v>43.499230851359478</v>
      </c>
    </row>
    <row r="1874" spans="1:4" x14ac:dyDescent="0.3">
      <c r="A1874">
        <v>1873</v>
      </c>
      <c r="B1874" s="14">
        <v>43.652535276547397</v>
      </c>
      <c r="C1874" s="14">
        <v>35.559767450596816</v>
      </c>
      <c r="D1874" s="5">
        <v>40.361299001789035</v>
      </c>
    </row>
    <row r="1875" spans="1:4" x14ac:dyDescent="0.3">
      <c r="A1875">
        <v>1874</v>
      </c>
      <c r="B1875" s="14">
        <v>42.972801989809753</v>
      </c>
      <c r="C1875" s="14">
        <v>34.24391113160528</v>
      </c>
      <c r="D1875" s="5">
        <v>46.488024486803631</v>
      </c>
    </row>
    <row r="1876" spans="1:4" x14ac:dyDescent="0.3">
      <c r="A1876">
        <v>1875</v>
      </c>
      <c r="B1876" s="14">
        <v>41.775568423956209</v>
      </c>
      <c r="C1876" s="14">
        <v>35.640438772575848</v>
      </c>
      <c r="D1876" s="5">
        <v>44.909351296491025</v>
      </c>
    </row>
    <row r="1877" spans="1:4" x14ac:dyDescent="0.3">
      <c r="A1877">
        <v>1876</v>
      </c>
      <c r="B1877" s="14">
        <v>40.863994653375066</v>
      </c>
      <c r="C1877" s="14">
        <v>35.266023116147487</v>
      </c>
      <c r="D1877" s="5">
        <v>47.493215725030893</v>
      </c>
    </row>
    <row r="1878" spans="1:4" x14ac:dyDescent="0.3">
      <c r="A1878">
        <v>1877</v>
      </c>
      <c r="B1878" s="14">
        <v>43.05525811327621</v>
      </c>
      <c r="C1878" s="14">
        <v>33.637082522191044</v>
      </c>
      <c r="D1878" s="5">
        <v>43.635419844185243</v>
      </c>
    </row>
    <row r="1879" spans="1:4" x14ac:dyDescent="0.3">
      <c r="A1879">
        <v>1878</v>
      </c>
      <c r="B1879" s="14">
        <v>41.972201973145602</v>
      </c>
      <c r="C1879" s="14">
        <v>33.374651321578419</v>
      </c>
      <c r="D1879" s="5">
        <v>45.216674268697837</v>
      </c>
    </row>
    <row r="1880" spans="1:4" x14ac:dyDescent="0.3">
      <c r="A1880">
        <v>1879</v>
      </c>
      <c r="B1880" s="14">
        <v>44.105683822791214</v>
      </c>
      <c r="C1880" s="14">
        <v>34.177794148460954</v>
      </c>
      <c r="D1880" s="5">
        <v>44.794584262868753</v>
      </c>
    </row>
    <row r="1881" spans="1:4" x14ac:dyDescent="0.3">
      <c r="A1881">
        <v>1880</v>
      </c>
      <c r="B1881" s="14">
        <v>43.327637691095077</v>
      </c>
      <c r="C1881" s="14">
        <v>34.567684961674544</v>
      </c>
      <c r="D1881" s="5">
        <v>42.084203071214262</v>
      </c>
    </row>
    <row r="1882" spans="1:4" x14ac:dyDescent="0.3">
      <c r="A1882">
        <v>1881</v>
      </c>
      <c r="B1882" s="14">
        <v>45.839599381230691</v>
      </c>
      <c r="C1882" s="14">
        <v>32.999875422578832</v>
      </c>
      <c r="D1882" s="5">
        <v>45.901650599279677</v>
      </c>
    </row>
    <row r="1883" spans="1:4" x14ac:dyDescent="0.3">
      <c r="A1883">
        <v>1882</v>
      </c>
      <c r="B1883" s="14">
        <v>43.120261662098528</v>
      </c>
      <c r="C1883" s="14">
        <v>33.500787476493002</v>
      </c>
      <c r="D1883" s="5">
        <v>41.704342307124044</v>
      </c>
    </row>
    <row r="1884" spans="1:4" x14ac:dyDescent="0.3">
      <c r="A1884">
        <v>1883</v>
      </c>
      <c r="B1884" s="14">
        <v>41.773857262595378</v>
      </c>
      <c r="C1884" s="14">
        <v>32.257318986843771</v>
      </c>
      <c r="D1884" s="5">
        <v>43.185909652075516</v>
      </c>
    </row>
    <row r="1885" spans="1:4" x14ac:dyDescent="0.3">
      <c r="A1885">
        <v>1884</v>
      </c>
      <c r="B1885" s="14">
        <v>42.79684797562745</v>
      </c>
      <c r="C1885" s="14">
        <v>34.799018662012763</v>
      </c>
      <c r="D1885" s="5">
        <v>43.297363814659597</v>
      </c>
    </row>
    <row r="1886" spans="1:4" x14ac:dyDescent="0.3">
      <c r="A1886">
        <v>1885</v>
      </c>
      <c r="B1886" s="14">
        <v>45.05460427165707</v>
      </c>
      <c r="C1886" s="14">
        <v>34.053779656847205</v>
      </c>
      <c r="D1886" s="5">
        <v>45.946917078206383</v>
      </c>
    </row>
    <row r="1887" spans="1:4" x14ac:dyDescent="0.3">
      <c r="A1887">
        <v>1886</v>
      </c>
      <c r="B1887" s="14">
        <v>42.317453026492423</v>
      </c>
      <c r="C1887" s="14">
        <v>33.955590925904282</v>
      </c>
      <c r="D1887" s="5">
        <v>41.886879480589208</v>
      </c>
    </row>
    <row r="1888" spans="1:4" x14ac:dyDescent="0.3">
      <c r="A1888">
        <v>1887</v>
      </c>
      <c r="B1888" s="14">
        <v>43.990293988311521</v>
      </c>
      <c r="C1888" s="14">
        <v>35.214589394164904</v>
      </c>
      <c r="D1888" s="5">
        <v>44.130679550518991</v>
      </c>
    </row>
    <row r="1889" spans="1:4" x14ac:dyDescent="0.3">
      <c r="A1889">
        <v>1888</v>
      </c>
      <c r="B1889" s="14">
        <v>43.808898848963743</v>
      </c>
      <c r="C1889" s="14">
        <v>33.026589005519291</v>
      </c>
      <c r="D1889" s="5">
        <v>46.244620497817735</v>
      </c>
    </row>
    <row r="1890" spans="1:4" x14ac:dyDescent="0.3">
      <c r="A1890">
        <v>1889</v>
      </c>
      <c r="B1890" s="14">
        <v>45.162461456646362</v>
      </c>
      <c r="C1890" s="14">
        <v>33.248629901704746</v>
      </c>
      <c r="D1890" s="5">
        <v>43.612874480420146</v>
      </c>
    </row>
    <row r="1891" spans="1:4" x14ac:dyDescent="0.3">
      <c r="A1891">
        <v>1890</v>
      </c>
      <c r="B1891" s="14">
        <v>39.774854880721008</v>
      </c>
      <c r="C1891" s="14">
        <v>32.346583207247036</v>
      </c>
      <c r="D1891" s="5">
        <v>44.324454252651286</v>
      </c>
    </row>
    <row r="1892" spans="1:4" x14ac:dyDescent="0.3">
      <c r="A1892">
        <v>1891</v>
      </c>
      <c r="B1892" s="14">
        <v>44.302431642119132</v>
      </c>
      <c r="C1892" s="14">
        <v>34.18568282942605</v>
      </c>
      <c r="D1892" s="5">
        <v>43.577112607601862</v>
      </c>
    </row>
    <row r="1893" spans="1:4" x14ac:dyDescent="0.3">
      <c r="A1893">
        <v>1892</v>
      </c>
      <c r="B1893" s="14">
        <v>44.552825257747635</v>
      </c>
      <c r="C1893" s="14">
        <v>35.52672741323547</v>
      </c>
      <c r="D1893" s="5">
        <v>43.214632003315955</v>
      </c>
    </row>
    <row r="1894" spans="1:4" x14ac:dyDescent="0.3">
      <c r="A1894">
        <v>1893</v>
      </c>
      <c r="B1894" s="14">
        <v>43.520840638837228</v>
      </c>
      <c r="C1894" s="14">
        <v>33.516714577660004</v>
      </c>
      <c r="D1894" s="5">
        <v>41.58402629604975</v>
      </c>
    </row>
    <row r="1895" spans="1:4" x14ac:dyDescent="0.3">
      <c r="A1895">
        <v>1894</v>
      </c>
      <c r="B1895" s="14">
        <v>43.884117531302088</v>
      </c>
      <c r="C1895" s="14">
        <v>35.977333401339827</v>
      </c>
      <c r="D1895" s="5">
        <v>43.420884232551941</v>
      </c>
    </row>
    <row r="1896" spans="1:4" x14ac:dyDescent="0.3">
      <c r="A1896">
        <v>1895</v>
      </c>
      <c r="B1896" s="14">
        <v>43.205742164243553</v>
      </c>
      <c r="C1896" s="14">
        <v>34.282996620889975</v>
      </c>
      <c r="D1896" s="5">
        <v>45.589094671382284</v>
      </c>
    </row>
    <row r="1897" spans="1:4" x14ac:dyDescent="0.3">
      <c r="A1897">
        <v>1896</v>
      </c>
      <c r="B1897" s="14">
        <v>44.662532517767097</v>
      </c>
      <c r="C1897" s="14">
        <v>34.204254180321826</v>
      </c>
      <c r="D1897" s="5">
        <v>42.466725462265067</v>
      </c>
    </row>
    <row r="1898" spans="1:4" x14ac:dyDescent="0.3">
      <c r="A1898">
        <v>1897</v>
      </c>
      <c r="B1898" s="14">
        <v>40.08464112730443</v>
      </c>
      <c r="C1898" s="14">
        <v>35.416439794909266</v>
      </c>
      <c r="D1898" s="5">
        <v>42.900144351941833</v>
      </c>
    </row>
    <row r="1899" spans="1:4" x14ac:dyDescent="0.3">
      <c r="A1899">
        <v>1898</v>
      </c>
      <c r="B1899" s="14">
        <v>42.034063331815517</v>
      </c>
      <c r="C1899" s="14">
        <v>35.581375748639587</v>
      </c>
      <c r="D1899" s="5">
        <v>45.143716933178538</v>
      </c>
    </row>
    <row r="1900" spans="1:4" x14ac:dyDescent="0.3">
      <c r="A1900">
        <v>1899</v>
      </c>
      <c r="B1900" s="14">
        <v>45.803852166174757</v>
      </c>
      <c r="C1900" s="14">
        <v>35.942721087562958</v>
      </c>
      <c r="D1900" s="5">
        <v>41.27000282012272</v>
      </c>
    </row>
    <row r="1901" spans="1:4" x14ac:dyDescent="0.3">
      <c r="A1901">
        <v>1900</v>
      </c>
      <c r="B1901" s="14">
        <v>44.082411652847149</v>
      </c>
      <c r="C1901" s="14">
        <v>33.81303994882321</v>
      </c>
      <c r="D1901" s="5">
        <v>44.876963720567439</v>
      </c>
    </row>
    <row r="1902" spans="1:4" x14ac:dyDescent="0.3">
      <c r="A1902">
        <v>1901</v>
      </c>
      <c r="B1902" s="14">
        <v>42.503373353100542</v>
      </c>
      <c r="C1902" s="14">
        <v>36.217948528517589</v>
      </c>
      <c r="D1902" s="5">
        <v>44.493631537132529</v>
      </c>
    </row>
    <row r="1903" spans="1:4" x14ac:dyDescent="0.3">
      <c r="A1903">
        <v>1902</v>
      </c>
      <c r="B1903" s="14">
        <v>42.030781094305617</v>
      </c>
      <c r="C1903" s="14">
        <v>33.795194716725916</v>
      </c>
      <c r="D1903" s="5">
        <v>46.758273996060694</v>
      </c>
    </row>
    <row r="1904" spans="1:4" x14ac:dyDescent="0.3">
      <c r="A1904">
        <v>1903</v>
      </c>
      <c r="B1904" s="14">
        <v>45.248618720505732</v>
      </c>
      <c r="C1904" s="14">
        <v>34.629037686912497</v>
      </c>
      <c r="D1904" s="5">
        <v>39.895602742614507</v>
      </c>
    </row>
    <row r="1905" spans="1:4" x14ac:dyDescent="0.3">
      <c r="A1905">
        <v>1904</v>
      </c>
      <c r="B1905" s="14">
        <v>42.986045499969428</v>
      </c>
      <c r="C1905" s="14">
        <v>33.333361486149755</v>
      </c>
      <c r="D1905" s="5">
        <v>42.785653357262497</v>
      </c>
    </row>
    <row r="1906" spans="1:4" x14ac:dyDescent="0.3">
      <c r="A1906">
        <v>1905</v>
      </c>
      <c r="B1906" s="14">
        <v>43.8573605977762</v>
      </c>
      <c r="C1906" s="14">
        <v>34.194523252833754</v>
      </c>
      <c r="D1906" s="5">
        <v>40.741969269349049</v>
      </c>
    </row>
    <row r="1907" spans="1:4" x14ac:dyDescent="0.3">
      <c r="A1907">
        <v>1906</v>
      </c>
      <c r="B1907" s="14">
        <v>42.090422969450877</v>
      </c>
      <c r="C1907" s="14">
        <v>35.168228204700149</v>
      </c>
      <c r="D1907" s="5">
        <v>42.712964150892553</v>
      </c>
    </row>
    <row r="1908" spans="1:4" x14ac:dyDescent="0.3">
      <c r="A1908">
        <v>1907</v>
      </c>
      <c r="B1908" s="14">
        <v>42.179191119143333</v>
      </c>
      <c r="C1908" s="14">
        <v>36.266708498534541</v>
      </c>
      <c r="D1908" s="5">
        <v>43.186502170856357</v>
      </c>
    </row>
    <row r="1909" spans="1:4" x14ac:dyDescent="0.3">
      <c r="A1909">
        <v>1908</v>
      </c>
      <c r="B1909" s="14">
        <v>41.988530449890334</v>
      </c>
      <c r="C1909" s="14">
        <v>34.867439534217425</v>
      </c>
      <c r="D1909" s="5">
        <v>42.939108346801326</v>
      </c>
    </row>
    <row r="1910" spans="1:4" x14ac:dyDescent="0.3">
      <c r="A1910">
        <v>1909</v>
      </c>
      <c r="B1910" s="14">
        <v>42.226939185180875</v>
      </c>
      <c r="C1910" s="14">
        <v>37.171290026852233</v>
      </c>
      <c r="D1910" s="5">
        <v>41.914098585988455</v>
      </c>
    </row>
    <row r="1911" spans="1:4" x14ac:dyDescent="0.3">
      <c r="A1911">
        <v>1910</v>
      </c>
      <c r="B1911" s="14">
        <v>42.635860777513606</v>
      </c>
      <c r="C1911" s="14">
        <v>34.440933169171458</v>
      </c>
      <c r="D1911" s="5">
        <v>42.14439264293194</v>
      </c>
    </row>
    <row r="1912" spans="1:4" x14ac:dyDescent="0.3">
      <c r="A1912">
        <v>1911</v>
      </c>
      <c r="B1912" s="14">
        <v>41.416947249019586</v>
      </c>
      <c r="C1912" s="14">
        <v>32.04156679211443</v>
      </c>
      <c r="D1912" s="5">
        <v>41.326436158568953</v>
      </c>
    </row>
    <row r="1913" spans="1:4" x14ac:dyDescent="0.3">
      <c r="A1913">
        <v>1912</v>
      </c>
      <c r="B1913" s="14">
        <v>42.411599797214095</v>
      </c>
      <c r="C1913" s="14">
        <v>34.941433908187093</v>
      </c>
      <c r="D1913" s="5">
        <v>43.244851248113996</v>
      </c>
    </row>
    <row r="1914" spans="1:4" x14ac:dyDescent="0.3">
      <c r="A1914">
        <v>1913</v>
      </c>
      <c r="B1914" s="14">
        <v>42.935709847189393</v>
      </c>
      <c r="C1914" s="14">
        <v>35.686601076222679</v>
      </c>
      <c r="D1914" s="5">
        <v>42.32028409015237</v>
      </c>
    </row>
    <row r="1915" spans="1:4" x14ac:dyDescent="0.3">
      <c r="A1915">
        <v>1914</v>
      </c>
      <c r="B1915" s="14">
        <v>44.548556287297984</v>
      </c>
      <c r="C1915" s="14">
        <v>33.736875256471372</v>
      </c>
      <c r="D1915" s="5">
        <v>45.206132367089147</v>
      </c>
    </row>
    <row r="1916" spans="1:4" x14ac:dyDescent="0.3">
      <c r="A1916">
        <v>1915</v>
      </c>
      <c r="B1916" s="14">
        <v>41.785679143066652</v>
      </c>
      <c r="C1916" s="14">
        <v>34.219730758335828</v>
      </c>
      <c r="D1916" s="5">
        <v>39.417580210847454</v>
      </c>
    </row>
    <row r="1917" spans="1:4" x14ac:dyDescent="0.3">
      <c r="A1917">
        <v>1916</v>
      </c>
      <c r="B1917" s="14">
        <v>44.343555580283059</v>
      </c>
      <c r="C1917" s="14">
        <v>33.654188766370908</v>
      </c>
      <c r="D1917" s="5">
        <v>43.980361477905952</v>
      </c>
    </row>
    <row r="1918" spans="1:4" x14ac:dyDescent="0.3">
      <c r="A1918">
        <v>1917</v>
      </c>
      <c r="B1918" s="14">
        <v>41.097417721039911</v>
      </c>
      <c r="C1918" s="14">
        <v>35.528046799089779</v>
      </c>
      <c r="D1918" s="5">
        <v>38.521439779603526</v>
      </c>
    </row>
    <row r="1919" spans="1:4" x14ac:dyDescent="0.3">
      <c r="A1919">
        <v>1918</v>
      </c>
      <c r="B1919" s="14">
        <v>42.251791667475111</v>
      </c>
      <c r="C1919" s="14">
        <v>36.473070401665986</v>
      </c>
      <c r="D1919" s="5">
        <v>43.738635950717054</v>
      </c>
    </row>
    <row r="1920" spans="1:4" x14ac:dyDescent="0.3">
      <c r="A1920">
        <v>1919</v>
      </c>
      <c r="B1920" s="14">
        <v>45.133164671684185</v>
      </c>
      <c r="C1920" s="14">
        <v>35.495208746772327</v>
      </c>
      <c r="D1920" s="5">
        <v>45.670139897383038</v>
      </c>
    </row>
    <row r="1921" spans="1:4" x14ac:dyDescent="0.3">
      <c r="A1921">
        <v>1920</v>
      </c>
      <c r="B1921" s="14">
        <v>43.184210742873134</v>
      </c>
      <c r="C1921" s="14">
        <v>35.34737310001622</v>
      </c>
      <c r="D1921" s="5">
        <v>43.817476760288145</v>
      </c>
    </row>
    <row r="1922" spans="1:4" x14ac:dyDescent="0.3">
      <c r="A1922">
        <v>1921</v>
      </c>
      <c r="B1922" s="14">
        <v>41.862481141598757</v>
      </c>
      <c r="C1922" s="14">
        <v>35.726798582673808</v>
      </c>
      <c r="D1922" s="5">
        <v>43.240741119795473</v>
      </c>
    </row>
    <row r="1923" spans="1:4" x14ac:dyDescent="0.3">
      <c r="A1923">
        <v>1922</v>
      </c>
      <c r="B1923" s="14">
        <v>44.749929644863911</v>
      </c>
      <c r="C1923" s="14">
        <v>33.478099681344482</v>
      </c>
      <c r="D1923" s="5">
        <v>42.863765955076211</v>
      </c>
    </row>
    <row r="1924" spans="1:4" x14ac:dyDescent="0.3">
      <c r="A1924">
        <v>1923</v>
      </c>
      <c r="B1924" s="14">
        <v>42.031181154234041</v>
      </c>
      <c r="C1924" s="14">
        <v>36.141661534619502</v>
      </c>
      <c r="D1924" s="5">
        <v>43.692072353466187</v>
      </c>
    </row>
    <row r="1925" spans="1:4" x14ac:dyDescent="0.3">
      <c r="A1925">
        <v>1924</v>
      </c>
      <c r="B1925" s="14">
        <v>42.198570903922686</v>
      </c>
      <c r="C1925" s="14">
        <v>35.181262778153794</v>
      </c>
      <c r="D1925" s="5">
        <v>42.489153415360171</v>
      </c>
    </row>
    <row r="1926" spans="1:4" x14ac:dyDescent="0.3">
      <c r="A1926">
        <v>1925</v>
      </c>
      <c r="B1926" s="14">
        <v>41.648501252709657</v>
      </c>
      <c r="C1926" s="14">
        <v>31.406498285447682</v>
      </c>
      <c r="D1926" s="5">
        <v>44.35528734926006</v>
      </c>
    </row>
    <row r="1927" spans="1:4" x14ac:dyDescent="0.3">
      <c r="A1927">
        <v>1926</v>
      </c>
      <c r="B1927" s="14">
        <v>42.532497015210389</v>
      </c>
      <c r="C1927" s="14">
        <v>32.999592692026283</v>
      </c>
      <c r="D1927" s="5">
        <v>40.228648314185811</v>
      </c>
    </row>
    <row r="1928" spans="1:4" x14ac:dyDescent="0.3">
      <c r="A1928">
        <v>1927</v>
      </c>
      <c r="B1928" s="14">
        <v>43.316365542767223</v>
      </c>
      <c r="C1928" s="14">
        <v>34.022181226351307</v>
      </c>
      <c r="D1928" s="5">
        <v>41.766815715478721</v>
      </c>
    </row>
    <row r="1929" spans="1:4" x14ac:dyDescent="0.3">
      <c r="A1929">
        <v>1928</v>
      </c>
      <c r="B1929" s="14">
        <v>43.680509741358115</v>
      </c>
      <c r="C1929" s="14">
        <v>35.075366822164654</v>
      </c>
      <c r="D1929" s="5">
        <v>41.477507410137996</v>
      </c>
    </row>
    <row r="1930" spans="1:4" x14ac:dyDescent="0.3">
      <c r="A1930">
        <v>1929</v>
      </c>
      <c r="B1930" s="14">
        <v>44.959529530825229</v>
      </c>
      <c r="C1930" s="14">
        <v>35.721269106574049</v>
      </c>
      <c r="D1930" s="5">
        <v>44.875089913737249</v>
      </c>
    </row>
    <row r="1931" spans="1:4" x14ac:dyDescent="0.3">
      <c r="A1931">
        <v>1930</v>
      </c>
      <c r="B1931" s="14">
        <v>46.620641595433163</v>
      </c>
      <c r="C1931" s="14">
        <v>32.959439866519745</v>
      </c>
      <c r="D1931" s="5">
        <v>42.976111872707804</v>
      </c>
    </row>
    <row r="1932" spans="1:4" x14ac:dyDescent="0.3">
      <c r="A1932">
        <v>1931</v>
      </c>
      <c r="B1932" s="14">
        <v>41.597731111168905</v>
      </c>
      <c r="C1932" s="14">
        <v>32.503558727249718</v>
      </c>
      <c r="D1932" s="5">
        <v>43.117916146129964</v>
      </c>
    </row>
    <row r="1933" spans="1:4" x14ac:dyDescent="0.3">
      <c r="A1933">
        <v>1932</v>
      </c>
      <c r="B1933" s="14">
        <v>45.481870596468688</v>
      </c>
      <c r="C1933" s="14">
        <v>32.924874636411694</v>
      </c>
      <c r="D1933" s="5">
        <v>41.250407305498165</v>
      </c>
    </row>
    <row r="1934" spans="1:4" x14ac:dyDescent="0.3">
      <c r="A1934">
        <v>1933</v>
      </c>
      <c r="B1934" s="14">
        <v>44.972334951021509</v>
      </c>
      <c r="C1934" s="14">
        <v>36.642436757797284</v>
      </c>
      <c r="D1934" s="5">
        <v>46.196706928580276</v>
      </c>
    </row>
    <row r="1935" spans="1:4" x14ac:dyDescent="0.3">
      <c r="A1935">
        <v>1934</v>
      </c>
      <c r="B1935" s="14">
        <v>42.540563557069511</v>
      </c>
      <c r="C1935" s="14">
        <v>33.406012727278146</v>
      </c>
      <c r="D1935" s="5">
        <v>41.399004818303943</v>
      </c>
    </row>
    <row r="1936" spans="1:4" x14ac:dyDescent="0.3">
      <c r="A1936">
        <v>1935</v>
      </c>
      <c r="B1936" s="14">
        <v>44.21900032512626</v>
      </c>
      <c r="C1936" s="14">
        <v>33.420998327928665</v>
      </c>
      <c r="D1936" s="5">
        <v>43.508126706906381</v>
      </c>
    </row>
    <row r="1937" spans="1:4" x14ac:dyDescent="0.3">
      <c r="A1937">
        <v>1936</v>
      </c>
      <c r="B1937" s="14">
        <v>41.365417624741589</v>
      </c>
      <c r="C1937" s="14">
        <v>33.929397699163758</v>
      </c>
      <c r="D1937" s="5">
        <v>44.275298703058809</v>
      </c>
    </row>
    <row r="1938" spans="1:4" x14ac:dyDescent="0.3">
      <c r="A1938">
        <v>1937</v>
      </c>
      <c r="B1938" s="14">
        <v>44.167720187030511</v>
      </c>
      <c r="C1938" s="14">
        <v>34.706582331051919</v>
      </c>
      <c r="D1938" s="5">
        <v>43.722987125448775</v>
      </c>
    </row>
    <row r="1939" spans="1:4" x14ac:dyDescent="0.3">
      <c r="A1939">
        <v>1938</v>
      </c>
      <c r="B1939" s="14">
        <v>44.149694576833298</v>
      </c>
      <c r="C1939" s="14">
        <v>35.286221373173156</v>
      </c>
      <c r="D1939" s="5">
        <v>41.974020261185515</v>
      </c>
    </row>
    <row r="1940" spans="1:4" x14ac:dyDescent="0.3">
      <c r="A1940">
        <v>1939</v>
      </c>
      <c r="B1940" s="14">
        <v>44.447441194208793</v>
      </c>
      <c r="C1940" s="14">
        <v>33.84440961784221</v>
      </c>
      <c r="D1940" s="5">
        <v>41.07087035631902</v>
      </c>
    </row>
    <row r="1941" spans="1:4" x14ac:dyDescent="0.3">
      <c r="A1941">
        <v>1940</v>
      </c>
      <c r="B1941" s="14">
        <v>43.658680152672495</v>
      </c>
      <c r="C1941" s="14">
        <v>36.30640364845874</v>
      </c>
      <c r="D1941" s="5">
        <v>44.734794457278312</v>
      </c>
    </row>
    <row r="1942" spans="1:4" x14ac:dyDescent="0.3">
      <c r="A1942">
        <v>1941</v>
      </c>
      <c r="B1942" s="14">
        <v>43.438136989477691</v>
      </c>
      <c r="C1942" s="14">
        <v>34.838812332522444</v>
      </c>
      <c r="D1942" s="5">
        <v>44.721494674641882</v>
      </c>
    </row>
    <row r="1943" spans="1:4" x14ac:dyDescent="0.3">
      <c r="A1943">
        <v>1942</v>
      </c>
      <c r="B1943" s="14">
        <v>43.424726689988695</v>
      </c>
      <c r="C1943" s="14">
        <v>31.280287956385628</v>
      </c>
      <c r="D1943" s="5">
        <v>44.907556328879878</v>
      </c>
    </row>
    <row r="1944" spans="1:4" x14ac:dyDescent="0.3">
      <c r="A1944">
        <v>1943</v>
      </c>
      <c r="B1944" s="14">
        <v>44.264820131628383</v>
      </c>
      <c r="C1944" s="14">
        <v>32.550351141014353</v>
      </c>
      <c r="D1944" s="5">
        <v>44.62863543674883</v>
      </c>
    </row>
    <row r="1945" spans="1:4" x14ac:dyDescent="0.3">
      <c r="A1945">
        <v>1944</v>
      </c>
      <c r="B1945" s="14">
        <v>44.954085445382695</v>
      </c>
      <c r="C1945" s="14">
        <v>33.842944144290449</v>
      </c>
      <c r="D1945" s="5">
        <v>43.064233171327636</v>
      </c>
    </row>
    <row r="1946" spans="1:4" x14ac:dyDescent="0.3">
      <c r="A1946">
        <v>1945</v>
      </c>
      <c r="B1946" s="14">
        <v>43.254867071170956</v>
      </c>
      <c r="C1946" s="14">
        <v>33.555806017527424</v>
      </c>
      <c r="D1946" s="5">
        <v>44.443049933721824</v>
      </c>
    </row>
    <row r="1947" spans="1:4" x14ac:dyDescent="0.3">
      <c r="A1947">
        <v>1946</v>
      </c>
      <c r="B1947" s="14">
        <v>45.858968372882018</v>
      </c>
      <c r="C1947" s="14">
        <v>37.129574148368135</v>
      </c>
      <c r="D1947" s="5">
        <v>43.411112611939032</v>
      </c>
    </row>
    <row r="1948" spans="1:4" x14ac:dyDescent="0.3">
      <c r="A1948">
        <v>1947</v>
      </c>
      <c r="B1948" s="14">
        <v>41.334248586402346</v>
      </c>
      <c r="C1948" s="14">
        <v>30.873946579754922</v>
      </c>
      <c r="D1948" s="5">
        <v>42.246938258835975</v>
      </c>
    </row>
    <row r="1949" spans="1:4" x14ac:dyDescent="0.3">
      <c r="A1949">
        <v>1948</v>
      </c>
      <c r="B1949" s="14">
        <v>43.512082650266215</v>
      </c>
      <c r="C1949" s="14">
        <v>33.674769593964669</v>
      </c>
      <c r="D1949" s="5">
        <v>42.357282364621852</v>
      </c>
    </row>
    <row r="1950" spans="1:4" x14ac:dyDescent="0.3">
      <c r="A1950">
        <v>1949</v>
      </c>
      <c r="B1950" s="14">
        <v>43.36130659485616</v>
      </c>
      <c r="C1950" s="14">
        <v>33.185794956882674</v>
      </c>
      <c r="D1950" s="5">
        <v>40.249754278657278</v>
      </c>
    </row>
    <row r="1951" spans="1:4" x14ac:dyDescent="0.3">
      <c r="A1951">
        <v>1950</v>
      </c>
      <c r="B1951" s="14">
        <v>43.659358998972216</v>
      </c>
      <c r="C1951" s="14">
        <v>32.489039964001854</v>
      </c>
      <c r="D1951" s="5">
        <v>39.828503051482372</v>
      </c>
    </row>
    <row r="1952" spans="1:4" x14ac:dyDescent="0.3">
      <c r="A1952">
        <v>1951</v>
      </c>
      <c r="B1952" s="14">
        <v>42.992806907475256</v>
      </c>
      <c r="C1952" s="14">
        <v>33.189164862127576</v>
      </c>
      <c r="D1952" s="5">
        <v>43.678617912857845</v>
      </c>
    </row>
    <row r="1953" spans="1:4" x14ac:dyDescent="0.3">
      <c r="A1953">
        <v>1952</v>
      </c>
      <c r="B1953" s="14">
        <v>40.740611973257828</v>
      </c>
      <c r="C1953" s="14">
        <v>33.384526221489892</v>
      </c>
      <c r="D1953" s="5">
        <v>45.075705569797705</v>
      </c>
    </row>
    <row r="1954" spans="1:4" x14ac:dyDescent="0.3">
      <c r="A1954">
        <v>1953</v>
      </c>
      <c r="B1954" s="14">
        <v>42.63061687109915</v>
      </c>
      <c r="C1954" s="14">
        <v>35.352215612241295</v>
      </c>
      <c r="D1954" s="5">
        <v>45.192236135267095</v>
      </c>
    </row>
    <row r="1955" spans="1:4" x14ac:dyDescent="0.3">
      <c r="A1955">
        <v>1954</v>
      </c>
      <c r="B1955" s="14">
        <v>42.289936995007515</v>
      </c>
      <c r="C1955" s="14">
        <v>35.397657321907346</v>
      </c>
      <c r="D1955" s="5">
        <v>44.835921121862384</v>
      </c>
    </row>
    <row r="1956" spans="1:4" x14ac:dyDescent="0.3">
      <c r="A1956">
        <v>1955</v>
      </c>
      <c r="B1956" s="14">
        <v>41.573249318830605</v>
      </c>
      <c r="C1956" s="14">
        <v>34.212391364087182</v>
      </c>
      <c r="D1956" s="5">
        <v>43.010098710374294</v>
      </c>
    </row>
    <row r="1957" spans="1:4" x14ac:dyDescent="0.3">
      <c r="A1957">
        <v>1956</v>
      </c>
      <c r="B1957" s="14">
        <v>46.389685874804712</v>
      </c>
      <c r="C1957" s="14">
        <v>31.642671969215165</v>
      </c>
      <c r="D1957" s="5">
        <v>43.104100199736656</v>
      </c>
    </row>
    <row r="1958" spans="1:4" x14ac:dyDescent="0.3">
      <c r="A1958">
        <v>1957</v>
      </c>
      <c r="B1958" s="14">
        <v>42.793412725463959</v>
      </c>
      <c r="C1958" s="14">
        <v>34.477315212733018</v>
      </c>
      <c r="D1958" s="5">
        <v>41.948731563388371</v>
      </c>
    </row>
    <row r="1959" spans="1:4" x14ac:dyDescent="0.3">
      <c r="A1959">
        <v>1958</v>
      </c>
      <c r="B1959" s="14">
        <v>41.728530662548351</v>
      </c>
      <c r="C1959" s="14">
        <v>33.091432869332976</v>
      </c>
      <c r="D1959" s="5">
        <v>42.481392791667901</v>
      </c>
    </row>
    <row r="1960" spans="1:4" x14ac:dyDescent="0.3">
      <c r="A1960">
        <v>1959</v>
      </c>
      <c r="B1960" s="14">
        <v>41.706345828719577</v>
      </c>
      <c r="C1960" s="14">
        <v>35.048645518313229</v>
      </c>
      <c r="D1960" s="5">
        <v>42.550127577453971</v>
      </c>
    </row>
    <row r="1961" spans="1:4" x14ac:dyDescent="0.3">
      <c r="A1961">
        <v>1960</v>
      </c>
      <c r="B1961" s="14">
        <v>46.151952159124626</v>
      </c>
      <c r="C1961" s="14">
        <v>35.400282526127214</v>
      </c>
      <c r="D1961" s="5">
        <v>43.693194887604271</v>
      </c>
    </row>
    <row r="1962" spans="1:4" x14ac:dyDescent="0.3">
      <c r="A1962">
        <v>1961</v>
      </c>
      <c r="B1962" s="14">
        <v>43.627295806962231</v>
      </c>
      <c r="C1962" s="14">
        <v>33.67963779085359</v>
      </c>
      <c r="D1962" s="5">
        <v>43.957675427808368</v>
      </c>
    </row>
    <row r="1963" spans="1:4" x14ac:dyDescent="0.3">
      <c r="A1963">
        <v>1962</v>
      </c>
      <c r="B1963" s="14">
        <v>45.81790852731443</v>
      </c>
      <c r="C1963" s="14">
        <v>34.935751472213255</v>
      </c>
      <c r="D1963" s="5">
        <v>42.509391703568063</v>
      </c>
    </row>
    <row r="1964" spans="1:4" x14ac:dyDescent="0.3">
      <c r="A1964">
        <v>1963</v>
      </c>
      <c r="B1964" s="14">
        <v>42.654037509643473</v>
      </c>
      <c r="C1964" s="14">
        <v>35.850174186193378</v>
      </c>
      <c r="D1964" s="5">
        <v>42.173239117603266</v>
      </c>
    </row>
    <row r="1965" spans="1:4" x14ac:dyDescent="0.3">
      <c r="A1965">
        <v>1964</v>
      </c>
      <c r="B1965" s="14">
        <v>44.394350830789712</v>
      </c>
      <c r="C1965" s="14">
        <v>33.060044892657807</v>
      </c>
      <c r="D1965" s="5">
        <v>42.918156246583273</v>
      </c>
    </row>
    <row r="1966" spans="1:4" x14ac:dyDescent="0.3">
      <c r="A1966">
        <v>1965</v>
      </c>
      <c r="B1966" s="14">
        <v>40.42302287508447</v>
      </c>
      <c r="C1966" s="14">
        <v>32.222487577564493</v>
      </c>
      <c r="D1966" s="5">
        <v>43.103764490656943</v>
      </c>
    </row>
    <row r="1967" spans="1:4" x14ac:dyDescent="0.3">
      <c r="A1967">
        <v>1966</v>
      </c>
      <c r="B1967" s="14">
        <v>44.374194293946701</v>
      </c>
      <c r="C1967" s="14">
        <v>36.584384935711185</v>
      </c>
      <c r="D1967" s="5">
        <v>43.840441459699967</v>
      </c>
    </row>
    <row r="1968" spans="1:4" x14ac:dyDescent="0.3">
      <c r="A1968">
        <v>1967</v>
      </c>
      <c r="B1968" s="14">
        <v>42.024270308733186</v>
      </c>
      <c r="C1968" s="14">
        <v>34.584380991175237</v>
      </c>
      <c r="D1968" s="5">
        <v>41.370444739293816</v>
      </c>
    </row>
    <row r="1969" spans="1:4" x14ac:dyDescent="0.3">
      <c r="A1969">
        <v>1968</v>
      </c>
      <c r="B1969" s="14">
        <v>46.1168891170378</v>
      </c>
      <c r="C1969" s="14">
        <v>35.167628109749032</v>
      </c>
      <c r="D1969" s="5">
        <v>42.31516236785469</v>
      </c>
    </row>
    <row r="1970" spans="1:4" x14ac:dyDescent="0.3">
      <c r="A1970">
        <v>1969</v>
      </c>
      <c r="B1970" s="14">
        <v>42.117514012505666</v>
      </c>
      <c r="C1970" s="14">
        <v>33.018508029946666</v>
      </c>
      <c r="D1970" s="5">
        <v>42.349917980853682</v>
      </c>
    </row>
    <row r="1971" spans="1:4" x14ac:dyDescent="0.3">
      <c r="A1971">
        <v>1970</v>
      </c>
      <c r="B1971" s="14">
        <v>45.243715459299608</v>
      </c>
      <c r="C1971" s="14">
        <v>33.997340857422387</v>
      </c>
      <c r="D1971" s="5">
        <v>42.275976996175203</v>
      </c>
    </row>
    <row r="1972" spans="1:4" x14ac:dyDescent="0.3">
      <c r="A1972">
        <v>1971</v>
      </c>
      <c r="B1972" s="14">
        <v>44.125962149386865</v>
      </c>
      <c r="C1972" s="14">
        <v>35.401190532239056</v>
      </c>
      <c r="D1972" s="5">
        <v>43.803690695517027</v>
      </c>
    </row>
    <row r="1973" spans="1:4" x14ac:dyDescent="0.3">
      <c r="A1973">
        <v>1972</v>
      </c>
      <c r="B1973" s="14">
        <v>44.174609699988537</v>
      </c>
      <c r="C1973" s="14">
        <v>34.244991142296712</v>
      </c>
      <c r="D1973" s="5">
        <v>41.660569693877562</v>
      </c>
    </row>
    <row r="1974" spans="1:4" x14ac:dyDescent="0.3">
      <c r="A1974">
        <v>1973</v>
      </c>
      <c r="B1974" s="14">
        <v>43.801856449243324</v>
      </c>
      <c r="C1974" s="14">
        <v>34.195620721596846</v>
      </c>
      <c r="D1974" s="5">
        <v>42.811180800190499</v>
      </c>
    </row>
    <row r="1975" spans="1:4" x14ac:dyDescent="0.3">
      <c r="A1975">
        <v>1974</v>
      </c>
      <c r="B1975" s="14">
        <v>42.79395770534687</v>
      </c>
      <c r="C1975" s="14">
        <v>33.404317258224722</v>
      </c>
      <c r="D1975" s="5">
        <v>44.382176177591468</v>
      </c>
    </row>
    <row r="1976" spans="1:4" x14ac:dyDescent="0.3">
      <c r="A1976">
        <v>1975</v>
      </c>
      <c r="B1976" s="14">
        <v>46.085084133304015</v>
      </c>
      <c r="C1976" s="14">
        <v>35.566792284912786</v>
      </c>
      <c r="D1976" s="5">
        <v>43.823592903716559</v>
      </c>
    </row>
    <row r="1977" spans="1:4" x14ac:dyDescent="0.3">
      <c r="A1977">
        <v>1976</v>
      </c>
      <c r="B1977" s="14">
        <v>44.435023682189936</v>
      </c>
      <c r="C1977" s="14">
        <v>35.707072877033099</v>
      </c>
      <c r="D1977" s="5">
        <v>40.452502714432065</v>
      </c>
    </row>
    <row r="1978" spans="1:4" x14ac:dyDescent="0.3">
      <c r="A1978">
        <v>1977</v>
      </c>
      <c r="B1978" s="14">
        <v>42.833463082135374</v>
      </c>
      <c r="C1978" s="14">
        <v>36.978804920510939</v>
      </c>
      <c r="D1978" s="5">
        <v>45.117669146324047</v>
      </c>
    </row>
    <row r="1979" spans="1:4" x14ac:dyDescent="0.3">
      <c r="A1979">
        <v>1978</v>
      </c>
      <c r="B1979" s="14">
        <v>43.241104911946124</v>
      </c>
      <c r="C1979" s="14">
        <v>35.600682523018833</v>
      </c>
      <c r="D1979" s="5">
        <v>42.663688715368558</v>
      </c>
    </row>
    <row r="1980" spans="1:4" x14ac:dyDescent="0.3">
      <c r="A1980">
        <v>1979</v>
      </c>
      <c r="B1980" s="14">
        <v>43.004923817589919</v>
      </c>
      <c r="C1980" s="14">
        <v>34.739394081440658</v>
      </c>
      <c r="D1980" s="5">
        <v>42.591069882875942</v>
      </c>
    </row>
    <row r="1981" spans="1:4" x14ac:dyDescent="0.3">
      <c r="A1981">
        <v>1980</v>
      </c>
      <c r="B1981" s="14">
        <v>44.725032768925033</v>
      </c>
      <c r="C1981" s="14">
        <v>33.32680238486607</v>
      </c>
      <c r="D1981" s="5">
        <v>43.833227849585072</v>
      </c>
    </row>
    <row r="1982" spans="1:4" x14ac:dyDescent="0.3">
      <c r="A1982">
        <v>1981</v>
      </c>
      <c r="B1982" s="14">
        <v>43.063445001475415</v>
      </c>
      <c r="C1982" s="14">
        <v>35.716330758187688</v>
      </c>
      <c r="D1982" s="5">
        <v>44.796964391177958</v>
      </c>
    </row>
    <row r="1983" spans="1:4" x14ac:dyDescent="0.3">
      <c r="A1983">
        <v>1982</v>
      </c>
      <c r="B1983" s="14">
        <v>43.043160760574601</v>
      </c>
      <c r="C1983" s="14">
        <v>34.292749734907325</v>
      </c>
      <c r="D1983" s="5">
        <v>44.583298806295858</v>
      </c>
    </row>
    <row r="1984" spans="1:4" x14ac:dyDescent="0.3">
      <c r="A1984">
        <v>1983</v>
      </c>
      <c r="B1984" s="14">
        <v>42.121763690261361</v>
      </c>
      <c r="C1984" s="14">
        <v>34.470642639819488</v>
      </c>
      <c r="D1984" s="5">
        <v>43.788644138721601</v>
      </c>
    </row>
    <row r="1985" spans="1:4" x14ac:dyDescent="0.3">
      <c r="A1985">
        <v>1984</v>
      </c>
      <c r="B1985" s="14">
        <v>45.25184374142534</v>
      </c>
      <c r="C1985" s="14">
        <v>36.109040667787511</v>
      </c>
      <c r="D1985" s="5">
        <v>42.657174714962828</v>
      </c>
    </row>
    <row r="1986" spans="1:4" x14ac:dyDescent="0.3">
      <c r="A1986">
        <v>1985</v>
      </c>
      <c r="B1986" s="14">
        <v>43.52084329805399</v>
      </c>
      <c r="C1986" s="14">
        <v>35.396781151908243</v>
      </c>
      <c r="D1986" s="5">
        <v>43.191328052682934</v>
      </c>
    </row>
    <row r="1987" spans="1:4" x14ac:dyDescent="0.3">
      <c r="A1987">
        <v>1986</v>
      </c>
      <c r="B1987" s="14">
        <v>41.133186759946277</v>
      </c>
      <c r="C1987" s="14">
        <v>35.23135470766136</v>
      </c>
      <c r="D1987" s="5">
        <v>43.960590979742598</v>
      </c>
    </row>
    <row r="1988" spans="1:4" x14ac:dyDescent="0.3">
      <c r="A1988">
        <v>1987</v>
      </c>
      <c r="B1988" s="14">
        <v>42.051771712783264</v>
      </c>
      <c r="C1988" s="14">
        <v>32.760764404906517</v>
      </c>
      <c r="D1988" s="5">
        <v>42.027310345875343</v>
      </c>
    </row>
    <row r="1989" spans="1:4" x14ac:dyDescent="0.3">
      <c r="A1989">
        <v>1988</v>
      </c>
      <c r="B1989" s="14">
        <v>45.055820629729027</v>
      </c>
      <c r="C1989" s="14">
        <v>36.35587922457858</v>
      </c>
      <c r="D1989" s="5">
        <v>44.451969804485557</v>
      </c>
    </row>
    <row r="1990" spans="1:4" x14ac:dyDescent="0.3">
      <c r="A1990">
        <v>1989</v>
      </c>
      <c r="B1990" s="14">
        <v>41.040203603518862</v>
      </c>
      <c r="C1990" s="14">
        <v>34.528665430081595</v>
      </c>
      <c r="D1990" s="5">
        <v>42.201191315927666</v>
      </c>
    </row>
    <row r="1991" spans="1:4" x14ac:dyDescent="0.3">
      <c r="A1991">
        <v>1990</v>
      </c>
      <c r="B1991" s="14">
        <v>43.147112006979661</v>
      </c>
      <c r="C1991" s="14">
        <v>34.992307704675504</v>
      </c>
      <c r="D1991" s="5">
        <v>42.494675239097901</v>
      </c>
    </row>
    <row r="1992" spans="1:4" x14ac:dyDescent="0.3">
      <c r="A1992">
        <v>1991</v>
      </c>
      <c r="B1992" s="14">
        <v>45.514582391137118</v>
      </c>
      <c r="C1992" s="14">
        <v>36.619019732297375</v>
      </c>
      <c r="D1992" s="5">
        <v>43.599820754126569</v>
      </c>
    </row>
    <row r="1993" spans="1:4" x14ac:dyDescent="0.3">
      <c r="A1993">
        <v>1992</v>
      </c>
      <c r="B1993" s="14">
        <v>41.106274240009057</v>
      </c>
      <c r="C1993" s="14">
        <v>35.011252209573684</v>
      </c>
      <c r="D1993" s="5">
        <v>41.056686433940001</v>
      </c>
    </row>
    <row r="1994" spans="1:4" x14ac:dyDescent="0.3">
      <c r="A1994">
        <v>1993</v>
      </c>
      <c r="B1994" s="14">
        <v>44.609163566765787</v>
      </c>
      <c r="C1994" s="14">
        <v>34.35832348926035</v>
      </c>
      <c r="D1994" s="5">
        <v>45.030672099755428</v>
      </c>
    </row>
    <row r="1995" spans="1:4" x14ac:dyDescent="0.3">
      <c r="A1995">
        <v>1994</v>
      </c>
      <c r="B1995" s="14">
        <v>43.979783129544487</v>
      </c>
      <c r="C1995" s="14">
        <v>35.612198029554627</v>
      </c>
      <c r="D1995" s="5">
        <v>45.298250265314771</v>
      </c>
    </row>
    <row r="1996" spans="1:4" x14ac:dyDescent="0.3">
      <c r="A1996">
        <v>1995</v>
      </c>
      <c r="B1996" s="14">
        <v>44.928879336701065</v>
      </c>
      <c r="C1996" s="14">
        <v>33.024810111516658</v>
      </c>
      <c r="D1996" s="5">
        <v>43.696242331118441</v>
      </c>
    </row>
    <row r="1997" spans="1:4" x14ac:dyDescent="0.3">
      <c r="A1997">
        <v>1996</v>
      </c>
      <c r="B1997" s="14">
        <v>43.785415714039452</v>
      </c>
      <c r="C1997" s="14">
        <v>35.73752191944066</v>
      </c>
      <c r="D1997" s="5">
        <v>41.883691106879716</v>
      </c>
    </row>
    <row r="1998" spans="1:4" x14ac:dyDescent="0.3">
      <c r="A1998">
        <v>1997</v>
      </c>
      <c r="B1998" s="14">
        <v>46.342111366089007</v>
      </c>
      <c r="C1998" s="14">
        <v>35.360858322035462</v>
      </c>
      <c r="D1998" s="5">
        <v>44.062803068701889</v>
      </c>
    </row>
    <row r="1999" spans="1:4" x14ac:dyDescent="0.3">
      <c r="A1999">
        <v>1998</v>
      </c>
      <c r="B1999" s="14">
        <v>42.00501877911784</v>
      </c>
      <c r="C1999" s="14">
        <v>33.497545291350555</v>
      </c>
      <c r="D1999" s="5">
        <v>41.670935482774041</v>
      </c>
    </row>
    <row r="2000" spans="1:4" x14ac:dyDescent="0.3">
      <c r="A2000">
        <v>1999</v>
      </c>
      <c r="B2000" s="14">
        <v>45.2060253789559</v>
      </c>
      <c r="C2000" s="14">
        <v>32.688090513748776</v>
      </c>
      <c r="D2000" s="5">
        <v>45.013227120220229</v>
      </c>
    </row>
    <row r="2001" spans="1:4" x14ac:dyDescent="0.3">
      <c r="A2001">
        <v>2000</v>
      </c>
      <c r="B2001" s="14">
        <v>43.036847070600679</v>
      </c>
      <c r="C2001" s="14">
        <v>34.419001208298226</v>
      </c>
      <c r="D2001" s="5">
        <v>43.917933151649997</v>
      </c>
    </row>
    <row r="2002" spans="1:4" x14ac:dyDescent="0.3">
      <c r="A2002">
        <v>2001</v>
      </c>
      <c r="B2002" s="14">
        <v>43.927435397894577</v>
      </c>
      <c r="C2002" s="14">
        <v>33.874321550555976</v>
      </c>
      <c r="D2002" s="5">
        <v>43.945676749216702</v>
      </c>
    </row>
    <row r="2003" spans="1:4" x14ac:dyDescent="0.3">
      <c r="A2003">
        <v>2002</v>
      </c>
      <c r="B2003" s="14">
        <v>42.007165164967091</v>
      </c>
      <c r="C2003" s="14">
        <v>35.523691439836448</v>
      </c>
      <c r="D2003" s="5">
        <v>43.481323753213786</v>
      </c>
    </row>
    <row r="2004" spans="1:4" x14ac:dyDescent="0.3">
      <c r="A2004">
        <v>2003</v>
      </c>
      <c r="B2004" s="14">
        <v>43.017852918075846</v>
      </c>
      <c r="C2004" s="14">
        <v>34.23407623077923</v>
      </c>
      <c r="D2004" s="5">
        <v>44.099204579901169</v>
      </c>
    </row>
    <row r="2005" spans="1:4" x14ac:dyDescent="0.3">
      <c r="A2005">
        <v>2004</v>
      </c>
      <c r="B2005" s="14">
        <v>42.06687140062742</v>
      </c>
      <c r="C2005" s="14">
        <v>33.851495680061291</v>
      </c>
      <c r="D2005" s="5">
        <v>41.030997593768326</v>
      </c>
    </row>
    <row r="2006" spans="1:4" x14ac:dyDescent="0.3">
      <c r="A2006">
        <v>2005</v>
      </c>
      <c r="B2006" s="14">
        <v>42.036636915485893</v>
      </c>
      <c r="C2006" s="14">
        <v>34.345584527867324</v>
      </c>
      <c r="D2006" s="5">
        <v>41.037515615541871</v>
      </c>
    </row>
    <row r="2007" spans="1:4" x14ac:dyDescent="0.3">
      <c r="A2007">
        <v>2006</v>
      </c>
      <c r="B2007" s="14">
        <v>42.217560565827966</v>
      </c>
      <c r="C2007" s="14">
        <v>34.311784087810416</v>
      </c>
      <c r="D2007" s="5">
        <v>41.782499446532519</v>
      </c>
    </row>
    <row r="2008" spans="1:4" x14ac:dyDescent="0.3">
      <c r="A2008">
        <v>2007</v>
      </c>
      <c r="B2008" s="14">
        <v>46.499972297146051</v>
      </c>
      <c r="C2008" s="14">
        <v>32.972623083741126</v>
      </c>
      <c r="D2008" s="5">
        <v>44.220700188833796</v>
      </c>
    </row>
    <row r="2009" spans="1:4" x14ac:dyDescent="0.3">
      <c r="A2009">
        <v>2008</v>
      </c>
      <c r="B2009" s="14">
        <v>44.604702830790288</v>
      </c>
      <c r="C2009" s="14">
        <v>32.345771462992765</v>
      </c>
      <c r="D2009" s="5">
        <v>44.165452573480081</v>
      </c>
    </row>
    <row r="2010" spans="1:4" x14ac:dyDescent="0.3">
      <c r="A2010">
        <v>2009</v>
      </c>
      <c r="B2010" s="14">
        <v>43.669472320265022</v>
      </c>
      <c r="C2010" s="14">
        <v>32.65883987451241</v>
      </c>
      <c r="D2010" s="5">
        <v>45.433001029755943</v>
      </c>
    </row>
    <row r="2011" spans="1:4" x14ac:dyDescent="0.3">
      <c r="A2011">
        <v>2010</v>
      </c>
      <c r="B2011" s="14">
        <v>41.55927605216128</v>
      </c>
      <c r="C2011" s="14">
        <v>33.24042347438116</v>
      </c>
      <c r="D2011" s="5">
        <v>43.858087786086458</v>
      </c>
    </row>
    <row r="2012" spans="1:4" x14ac:dyDescent="0.3">
      <c r="A2012">
        <v>2011</v>
      </c>
      <c r="B2012" s="14">
        <v>41.48037857069243</v>
      </c>
      <c r="C2012" s="14">
        <v>33.593401203486479</v>
      </c>
      <c r="D2012" s="5">
        <v>44.823926811727617</v>
      </c>
    </row>
    <row r="2013" spans="1:4" x14ac:dyDescent="0.3">
      <c r="A2013">
        <v>2012</v>
      </c>
      <c r="B2013" s="14">
        <v>41.737545364934512</v>
      </c>
      <c r="C2013" s="14">
        <v>35.552103738062449</v>
      </c>
      <c r="D2013" s="5">
        <v>41.963674305261655</v>
      </c>
    </row>
    <row r="2014" spans="1:4" x14ac:dyDescent="0.3">
      <c r="A2014">
        <v>2013</v>
      </c>
      <c r="B2014" s="14">
        <v>41.166064465342657</v>
      </c>
      <c r="C2014" s="14">
        <v>34.490008068575214</v>
      </c>
      <c r="D2014" s="5">
        <v>42.930917386760456</v>
      </c>
    </row>
    <row r="2015" spans="1:4" x14ac:dyDescent="0.3">
      <c r="A2015">
        <v>2014</v>
      </c>
      <c r="B2015" s="14">
        <v>41.727301367969915</v>
      </c>
      <c r="C2015" s="14">
        <v>33.008033263098206</v>
      </c>
      <c r="D2015" s="5">
        <v>43.42025524387568</v>
      </c>
    </row>
    <row r="2016" spans="1:4" x14ac:dyDescent="0.3">
      <c r="A2016">
        <v>2015</v>
      </c>
      <c r="B2016" s="14">
        <v>43.217898590117343</v>
      </c>
      <c r="C2016" s="14">
        <v>34.134837604881476</v>
      </c>
      <c r="D2016" s="5">
        <v>43.149391060974757</v>
      </c>
    </row>
    <row r="2017" spans="1:4" x14ac:dyDescent="0.3">
      <c r="A2017">
        <v>2016</v>
      </c>
      <c r="B2017" s="14">
        <v>44.418605813293972</v>
      </c>
      <c r="C2017" s="14">
        <v>34.542703054169451</v>
      </c>
      <c r="D2017" s="5">
        <v>41.601080811729901</v>
      </c>
    </row>
    <row r="2018" spans="1:4" x14ac:dyDescent="0.3">
      <c r="A2018">
        <v>2017</v>
      </c>
      <c r="B2018" s="14">
        <v>42.493504684966105</v>
      </c>
      <c r="C2018" s="14">
        <v>36.044582376041625</v>
      </c>
      <c r="D2018" s="5">
        <v>45.850098592328699</v>
      </c>
    </row>
    <row r="2019" spans="1:4" x14ac:dyDescent="0.3">
      <c r="A2019">
        <v>2018</v>
      </c>
      <c r="B2019" s="14">
        <v>41.775946725376564</v>
      </c>
      <c r="C2019" s="14">
        <v>37.254891608949364</v>
      </c>
      <c r="D2019" s="5">
        <v>42.617693640114418</v>
      </c>
    </row>
    <row r="2020" spans="1:4" x14ac:dyDescent="0.3">
      <c r="A2020">
        <v>2019</v>
      </c>
      <c r="B2020" s="14">
        <v>45.825874340368522</v>
      </c>
      <c r="C2020" s="14">
        <v>35.255259552661151</v>
      </c>
      <c r="D2020" s="5">
        <v>43.389248930284261</v>
      </c>
    </row>
    <row r="2021" spans="1:4" x14ac:dyDescent="0.3">
      <c r="A2021">
        <v>2020</v>
      </c>
      <c r="B2021" s="14">
        <v>40.734489996279336</v>
      </c>
      <c r="C2021" s="14">
        <v>35.121261117863696</v>
      </c>
      <c r="D2021" s="5">
        <v>44.257316137805105</v>
      </c>
    </row>
    <row r="2022" spans="1:4" x14ac:dyDescent="0.3">
      <c r="A2022">
        <v>2021</v>
      </c>
      <c r="B2022" s="14">
        <v>41.260093748060406</v>
      </c>
      <c r="C2022" s="14">
        <v>33.770066972826477</v>
      </c>
      <c r="D2022" s="5">
        <v>42.722540874832838</v>
      </c>
    </row>
    <row r="2023" spans="1:4" x14ac:dyDescent="0.3">
      <c r="A2023">
        <v>2022</v>
      </c>
      <c r="B2023" s="14">
        <v>40.688778040337958</v>
      </c>
      <c r="C2023" s="14">
        <v>36.805655630323727</v>
      </c>
      <c r="D2023" s="5">
        <v>44.721112056275103</v>
      </c>
    </row>
    <row r="2024" spans="1:4" x14ac:dyDescent="0.3">
      <c r="A2024">
        <v>2023</v>
      </c>
      <c r="B2024" s="14">
        <v>40.669275448224631</v>
      </c>
      <c r="C2024" s="14">
        <v>34.215096872860407</v>
      </c>
      <c r="D2024" s="5">
        <v>42.192316172174891</v>
      </c>
    </row>
    <row r="2025" spans="1:4" x14ac:dyDescent="0.3">
      <c r="A2025">
        <v>2024</v>
      </c>
      <c r="B2025" s="14">
        <v>41.758147390314882</v>
      </c>
      <c r="C2025" s="14">
        <v>32.89934382550323</v>
      </c>
      <c r="D2025" s="5">
        <v>40.513955885659769</v>
      </c>
    </row>
    <row r="2026" spans="1:4" x14ac:dyDescent="0.3">
      <c r="A2026">
        <v>2025</v>
      </c>
      <c r="B2026" s="14">
        <v>45.714421350768724</v>
      </c>
      <c r="C2026" s="14">
        <v>34.39798638108261</v>
      </c>
      <c r="D2026" s="5">
        <v>42.895084376347803</v>
      </c>
    </row>
    <row r="2027" spans="1:4" x14ac:dyDescent="0.3">
      <c r="A2027">
        <v>2026</v>
      </c>
      <c r="B2027" s="14">
        <v>43.075986586633945</v>
      </c>
      <c r="C2027" s="14">
        <v>31.514557475399542</v>
      </c>
      <c r="D2027" s="5">
        <v>43.36053703963249</v>
      </c>
    </row>
    <row r="2028" spans="1:4" x14ac:dyDescent="0.3">
      <c r="A2028">
        <v>2027</v>
      </c>
      <c r="B2028" s="14">
        <v>41.279398651483504</v>
      </c>
      <c r="C2028" s="14">
        <v>30.801139542830459</v>
      </c>
      <c r="D2028" s="5">
        <v>44.812781483240713</v>
      </c>
    </row>
    <row r="2029" spans="1:4" x14ac:dyDescent="0.3">
      <c r="A2029">
        <v>2028</v>
      </c>
      <c r="B2029" s="14">
        <v>44.117325286145238</v>
      </c>
      <c r="C2029" s="14">
        <v>33.0181036681061</v>
      </c>
      <c r="D2029" s="5">
        <v>44.578800450903429</v>
      </c>
    </row>
    <row r="2030" spans="1:4" x14ac:dyDescent="0.3">
      <c r="A2030">
        <v>2029</v>
      </c>
      <c r="B2030" s="14">
        <v>41.979521197586578</v>
      </c>
      <c r="C2030" s="14">
        <v>35.137714263783806</v>
      </c>
      <c r="D2030" s="5">
        <v>42.326883084294238</v>
      </c>
    </row>
    <row r="2031" spans="1:4" x14ac:dyDescent="0.3">
      <c r="A2031">
        <v>2030</v>
      </c>
      <c r="B2031" s="14">
        <v>42.935980016241793</v>
      </c>
      <c r="C2031" s="14">
        <v>32.80835157501906</v>
      </c>
      <c r="D2031" s="5">
        <v>44.574937254892895</v>
      </c>
    </row>
    <row r="2032" spans="1:4" x14ac:dyDescent="0.3">
      <c r="A2032">
        <v>2031</v>
      </c>
      <c r="B2032" s="14">
        <v>46.538030777302325</v>
      </c>
      <c r="C2032" s="14">
        <v>32.677451352877867</v>
      </c>
      <c r="D2032" s="5">
        <v>44.724011674371717</v>
      </c>
    </row>
    <row r="2033" spans="1:4" x14ac:dyDescent="0.3">
      <c r="A2033">
        <v>2032</v>
      </c>
      <c r="B2033" s="14">
        <v>44.376897131552063</v>
      </c>
      <c r="C2033" s="14">
        <v>33.577705178735229</v>
      </c>
      <c r="D2033" s="5">
        <v>44.692563194854074</v>
      </c>
    </row>
    <row r="2034" spans="1:4" x14ac:dyDescent="0.3">
      <c r="A2034">
        <v>2033</v>
      </c>
      <c r="B2034" s="14">
        <v>43.143111948945617</v>
      </c>
      <c r="C2034" s="14">
        <v>34.795011046812007</v>
      </c>
      <c r="D2034" s="5">
        <v>42.437451795008101</v>
      </c>
    </row>
    <row r="2035" spans="1:4" x14ac:dyDescent="0.3">
      <c r="A2035">
        <v>2034</v>
      </c>
      <c r="B2035" s="14">
        <v>49.109503614272619</v>
      </c>
      <c r="C2035" s="14">
        <v>34.861089732015657</v>
      </c>
      <c r="D2035" s="5">
        <v>43.133039731302489</v>
      </c>
    </row>
    <row r="2036" spans="1:4" x14ac:dyDescent="0.3">
      <c r="A2036">
        <v>2035</v>
      </c>
      <c r="B2036" s="14">
        <v>42.735750704341449</v>
      </c>
      <c r="C2036" s="14">
        <v>35.75549046458385</v>
      </c>
      <c r="D2036" s="5">
        <v>43.021377733295814</v>
      </c>
    </row>
    <row r="2037" spans="1:4" x14ac:dyDescent="0.3">
      <c r="A2037">
        <v>2036</v>
      </c>
      <c r="B2037" s="14">
        <v>38.172639770366537</v>
      </c>
      <c r="C2037" s="14">
        <v>34.296959974324707</v>
      </c>
      <c r="D2037" s="5">
        <v>44.096940311312999</v>
      </c>
    </row>
    <row r="2038" spans="1:4" x14ac:dyDescent="0.3">
      <c r="A2038">
        <v>2037</v>
      </c>
      <c r="B2038" s="14">
        <v>45.226837607311502</v>
      </c>
      <c r="C2038" s="14">
        <v>33.23505546252985</v>
      </c>
      <c r="D2038" s="5">
        <v>42.74176143966362</v>
      </c>
    </row>
    <row r="2039" spans="1:4" x14ac:dyDescent="0.3">
      <c r="A2039">
        <v>2038</v>
      </c>
      <c r="B2039" s="14">
        <v>43.926659957603782</v>
      </c>
      <c r="C2039" s="14">
        <v>34.772935866831887</v>
      </c>
      <c r="D2039" s="5">
        <v>44.076682857320172</v>
      </c>
    </row>
    <row r="2040" spans="1:4" x14ac:dyDescent="0.3">
      <c r="A2040">
        <v>2039</v>
      </c>
      <c r="B2040" s="14">
        <v>41.911878044844507</v>
      </c>
      <c r="C2040" s="14">
        <v>32.060186064961179</v>
      </c>
      <c r="D2040" s="5">
        <v>42.828345958131969</v>
      </c>
    </row>
    <row r="2041" spans="1:4" x14ac:dyDescent="0.3">
      <c r="A2041">
        <v>2040</v>
      </c>
      <c r="B2041" s="14">
        <v>45.009969497898574</v>
      </c>
      <c r="C2041" s="14">
        <v>35.241954446432473</v>
      </c>
      <c r="D2041" s="5">
        <v>44.043621033055175</v>
      </c>
    </row>
    <row r="2042" spans="1:4" x14ac:dyDescent="0.3">
      <c r="A2042">
        <v>2041</v>
      </c>
      <c r="B2042" s="14">
        <v>47.930729542369392</v>
      </c>
      <c r="C2042" s="14">
        <v>33.582294692608606</v>
      </c>
      <c r="D2042" s="5">
        <v>41.001167720463968</v>
      </c>
    </row>
    <row r="2043" spans="1:4" x14ac:dyDescent="0.3">
      <c r="A2043">
        <v>2042</v>
      </c>
      <c r="B2043" s="14">
        <v>42.824310757221774</v>
      </c>
      <c r="C2043" s="14">
        <v>32.668565935875016</v>
      </c>
      <c r="D2043" s="5">
        <v>43.852954140646354</v>
      </c>
    </row>
    <row r="2044" spans="1:4" x14ac:dyDescent="0.3">
      <c r="A2044">
        <v>2043</v>
      </c>
      <c r="B2044" s="14">
        <v>46.304470548014024</v>
      </c>
      <c r="C2044" s="14">
        <v>35.22741536362237</v>
      </c>
      <c r="D2044" s="5">
        <v>38.738698629077561</v>
      </c>
    </row>
    <row r="2045" spans="1:4" x14ac:dyDescent="0.3">
      <c r="A2045">
        <v>2044</v>
      </c>
      <c r="B2045" s="14">
        <v>42.623357007183849</v>
      </c>
      <c r="C2045" s="14">
        <v>36.381675628313062</v>
      </c>
      <c r="D2045" s="5">
        <v>43.381278037194441</v>
      </c>
    </row>
    <row r="2046" spans="1:4" x14ac:dyDescent="0.3">
      <c r="A2046">
        <v>2045</v>
      </c>
      <c r="B2046" s="14">
        <v>43.064921512327089</v>
      </c>
      <c r="C2046" s="14">
        <v>34.542843849255767</v>
      </c>
      <c r="D2046" s="5">
        <v>43.986217860295916</v>
      </c>
    </row>
    <row r="2047" spans="1:4" x14ac:dyDescent="0.3">
      <c r="A2047">
        <v>2046</v>
      </c>
      <c r="B2047" s="14">
        <v>44.716543282069956</v>
      </c>
      <c r="C2047" s="14">
        <v>34.221362233451394</v>
      </c>
      <c r="D2047" s="5">
        <v>42.476760077977751</v>
      </c>
    </row>
    <row r="2048" spans="1:4" x14ac:dyDescent="0.3">
      <c r="A2048">
        <v>2047</v>
      </c>
      <c r="B2048" s="14">
        <v>44.361284727342692</v>
      </c>
      <c r="C2048" s="14">
        <v>32.410449788183925</v>
      </c>
      <c r="D2048" s="5">
        <v>43.766969560962359</v>
      </c>
    </row>
    <row r="2049" spans="1:4" x14ac:dyDescent="0.3">
      <c r="A2049">
        <v>2048</v>
      </c>
      <c r="B2049" s="14">
        <v>42.818357355398263</v>
      </c>
      <c r="C2049" s="14">
        <v>32.778556566122212</v>
      </c>
      <c r="D2049" s="5">
        <v>42.252511680813065</v>
      </c>
    </row>
    <row r="2050" spans="1:4" x14ac:dyDescent="0.3">
      <c r="A2050">
        <v>2049</v>
      </c>
      <c r="B2050" s="14">
        <v>43.738909508376956</v>
      </c>
      <c r="C2050" s="14">
        <v>33.87749877779968</v>
      </c>
      <c r="D2050" s="5">
        <v>44.659753497370069</v>
      </c>
    </row>
    <row r="2051" spans="1:4" x14ac:dyDescent="0.3">
      <c r="A2051">
        <v>2050</v>
      </c>
      <c r="B2051" s="14">
        <v>45.913962165240925</v>
      </c>
      <c r="C2051" s="14">
        <v>33.481245266192012</v>
      </c>
      <c r="D2051" s="5">
        <v>44.359188535043877</v>
      </c>
    </row>
    <row r="2052" spans="1:4" x14ac:dyDescent="0.3">
      <c r="A2052">
        <v>2051</v>
      </c>
      <c r="B2052" s="14">
        <v>44.522192364542946</v>
      </c>
      <c r="C2052" s="14">
        <v>34.269593419366245</v>
      </c>
      <c r="D2052" s="5">
        <v>42.905065233810625</v>
      </c>
    </row>
    <row r="2053" spans="1:4" x14ac:dyDescent="0.3">
      <c r="A2053">
        <v>2052</v>
      </c>
      <c r="B2053" s="14">
        <v>44.398147526242994</v>
      </c>
      <c r="C2053" s="14">
        <v>32.93541514487255</v>
      </c>
      <c r="D2053" s="5">
        <v>46.411530560473466</v>
      </c>
    </row>
    <row r="2054" spans="1:4" x14ac:dyDescent="0.3">
      <c r="A2054">
        <v>2053</v>
      </c>
      <c r="B2054" s="14">
        <v>41.477822394194668</v>
      </c>
      <c r="C2054" s="14">
        <v>33.475776951722509</v>
      </c>
      <c r="D2054" s="5">
        <v>41.792636858166517</v>
      </c>
    </row>
    <row r="2055" spans="1:4" x14ac:dyDescent="0.3">
      <c r="A2055">
        <v>2054</v>
      </c>
      <c r="B2055" s="14">
        <v>42.242157385648234</v>
      </c>
      <c r="C2055" s="14">
        <v>33.963486361809373</v>
      </c>
      <c r="D2055" s="5">
        <v>43.381855173824199</v>
      </c>
    </row>
    <row r="2056" spans="1:4" x14ac:dyDescent="0.3">
      <c r="A2056">
        <v>2055</v>
      </c>
      <c r="B2056" s="14">
        <v>43.740274734803705</v>
      </c>
      <c r="C2056" s="14">
        <v>33.364847330166697</v>
      </c>
      <c r="D2056" s="5">
        <v>43.754924529913517</v>
      </c>
    </row>
    <row r="2057" spans="1:4" x14ac:dyDescent="0.3">
      <c r="A2057">
        <v>2056</v>
      </c>
      <c r="B2057" s="14">
        <v>44.947241834452896</v>
      </c>
      <c r="C2057" s="14">
        <v>33.033084771923093</v>
      </c>
      <c r="D2057" s="5">
        <v>42.90688486149665</v>
      </c>
    </row>
    <row r="2058" spans="1:4" x14ac:dyDescent="0.3">
      <c r="A2058">
        <v>2057</v>
      </c>
      <c r="B2058" s="14">
        <v>42.727052154472815</v>
      </c>
      <c r="C2058" s="14">
        <v>34.088925780561574</v>
      </c>
      <c r="D2058" s="5">
        <v>39.455355234981809</v>
      </c>
    </row>
    <row r="2059" spans="1:4" x14ac:dyDescent="0.3">
      <c r="A2059">
        <v>2058</v>
      </c>
      <c r="B2059" s="14">
        <v>44.191262217610195</v>
      </c>
      <c r="C2059" s="14">
        <v>31.839890369058512</v>
      </c>
      <c r="D2059" s="5">
        <v>44.386875666218629</v>
      </c>
    </row>
    <row r="2060" spans="1:4" x14ac:dyDescent="0.3">
      <c r="A2060">
        <v>2059</v>
      </c>
      <c r="B2060" s="14">
        <v>43.517889975866829</v>
      </c>
      <c r="C2060" s="14">
        <v>34.275675443119958</v>
      </c>
      <c r="D2060" s="5">
        <v>40.365085500009748</v>
      </c>
    </row>
    <row r="2061" spans="1:4" x14ac:dyDescent="0.3">
      <c r="A2061">
        <v>2060</v>
      </c>
      <c r="B2061" s="14">
        <v>42.789357860417482</v>
      </c>
      <c r="C2061" s="14">
        <v>35.156294697597581</v>
      </c>
      <c r="D2061" s="5">
        <v>43.756899079435939</v>
      </c>
    </row>
    <row r="2062" spans="1:4" x14ac:dyDescent="0.3">
      <c r="A2062">
        <v>2061</v>
      </c>
      <c r="B2062" s="14">
        <v>40.596546480519208</v>
      </c>
      <c r="C2062" s="14">
        <v>35.614527212202546</v>
      </c>
      <c r="D2062" s="5">
        <v>43.10611985509734</v>
      </c>
    </row>
    <row r="2063" spans="1:4" x14ac:dyDescent="0.3">
      <c r="A2063">
        <v>2062</v>
      </c>
      <c r="B2063" s="14">
        <v>41.934267019132903</v>
      </c>
      <c r="C2063" s="14">
        <v>33.479751830251686</v>
      </c>
      <c r="D2063" s="5">
        <v>41.772431570098519</v>
      </c>
    </row>
    <row r="2064" spans="1:4" x14ac:dyDescent="0.3">
      <c r="A2064">
        <v>2063</v>
      </c>
      <c r="B2064" s="14">
        <v>43.241638209112111</v>
      </c>
      <c r="C2064" s="14">
        <v>34.506286496337381</v>
      </c>
      <c r="D2064" s="5">
        <v>43.965932953059799</v>
      </c>
    </row>
    <row r="2065" spans="1:4" x14ac:dyDescent="0.3">
      <c r="A2065">
        <v>2064</v>
      </c>
      <c r="B2065" s="14">
        <v>44.914278282002186</v>
      </c>
      <c r="C2065" s="14">
        <v>32.722776128057681</v>
      </c>
      <c r="D2065" s="5">
        <v>45.488180286415023</v>
      </c>
    </row>
    <row r="2066" spans="1:4" x14ac:dyDescent="0.3">
      <c r="A2066">
        <v>2065</v>
      </c>
      <c r="B2066" s="14">
        <v>41.778566282717314</v>
      </c>
      <c r="C2066" s="14">
        <v>33.938228685545504</v>
      </c>
      <c r="D2066" s="5">
        <v>42.737594639854294</v>
      </c>
    </row>
    <row r="2067" spans="1:4" x14ac:dyDescent="0.3">
      <c r="A2067">
        <v>2066</v>
      </c>
      <c r="B2067" s="14">
        <v>44.699718037283354</v>
      </c>
      <c r="C2067" s="14">
        <v>35.504839817799215</v>
      </c>
      <c r="D2067" s="5">
        <v>42.605428922697399</v>
      </c>
    </row>
    <row r="2068" spans="1:4" x14ac:dyDescent="0.3">
      <c r="A2068">
        <v>2067</v>
      </c>
      <c r="B2068" s="14">
        <v>43.980030744687497</v>
      </c>
      <c r="C2068" s="14">
        <v>36.426756251314963</v>
      </c>
      <c r="D2068" s="5">
        <v>42.07579064256069</v>
      </c>
    </row>
    <row r="2069" spans="1:4" x14ac:dyDescent="0.3">
      <c r="A2069">
        <v>2068</v>
      </c>
      <c r="B2069" s="14">
        <v>42.971911126482006</v>
      </c>
      <c r="C2069" s="14">
        <v>35.216478132295748</v>
      </c>
      <c r="D2069" s="5">
        <v>39.756384667080845</v>
      </c>
    </row>
    <row r="2070" spans="1:4" x14ac:dyDescent="0.3">
      <c r="A2070">
        <v>2069</v>
      </c>
      <c r="B2070" s="14">
        <v>42.700753304803342</v>
      </c>
      <c r="C2070" s="14">
        <v>33.19220756507859</v>
      </c>
      <c r="D2070" s="5">
        <v>42.573092940369712</v>
      </c>
    </row>
    <row r="2071" spans="1:4" x14ac:dyDescent="0.3">
      <c r="A2071">
        <v>2070</v>
      </c>
      <c r="B2071" s="14">
        <v>42.141534173356987</v>
      </c>
      <c r="C2071" s="14">
        <v>33.922849469808583</v>
      </c>
      <c r="D2071" s="5">
        <v>42.816406895591896</v>
      </c>
    </row>
    <row r="2072" spans="1:4" x14ac:dyDescent="0.3">
      <c r="A2072">
        <v>2071</v>
      </c>
      <c r="B2072" s="14">
        <v>41.493885318836554</v>
      </c>
      <c r="C2072" s="14">
        <v>34.412935384159368</v>
      </c>
      <c r="D2072" s="5">
        <v>39.764487061729248</v>
      </c>
    </row>
    <row r="2073" spans="1:4" x14ac:dyDescent="0.3">
      <c r="A2073">
        <v>2072</v>
      </c>
      <c r="B2073" s="14">
        <v>44.976253907442356</v>
      </c>
      <c r="C2073" s="14">
        <v>32.298939243222407</v>
      </c>
      <c r="D2073" s="5">
        <v>44.451766455287299</v>
      </c>
    </row>
    <row r="2074" spans="1:4" x14ac:dyDescent="0.3">
      <c r="A2074">
        <v>2073</v>
      </c>
      <c r="B2074" s="14">
        <v>44.722531770738712</v>
      </c>
      <c r="C2074" s="14">
        <v>33.356530966321159</v>
      </c>
      <c r="D2074" s="5">
        <v>44.28254358693534</v>
      </c>
    </row>
    <row r="2075" spans="1:4" x14ac:dyDescent="0.3">
      <c r="A2075">
        <v>2074</v>
      </c>
      <c r="B2075" s="14">
        <v>44.710804259067352</v>
      </c>
      <c r="C2075" s="14">
        <v>32.430477315011856</v>
      </c>
      <c r="D2075" s="5">
        <v>44.85935442515197</v>
      </c>
    </row>
    <row r="2076" spans="1:4" x14ac:dyDescent="0.3">
      <c r="A2076">
        <v>2075</v>
      </c>
      <c r="B2076" s="14">
        <v>44.95867917518197</v>
      </c>
      <c r="C2076" s="14">
        <v>35.048440409891384</v>
      </c>
      <c r="D2076" s="5">
        <v>44.633467395506557</v>
      </c>
    </row>
    <row r="2077" spans="1:4" x14ac:dyDescent="0.3">
      <c r="A2077">
        <v>2076</v>
      </c>
      <c r="B2077" s="14">
        <v>43.073497471485815</v>
      </c>
      <c r="C2077" s="14">
        <v>32.912333840593377</v>
      </c>
      <c r="D2077" s="5">
        <v>45.351299465818222</v>
      </c>
    </row>
    <row r="2078" spans="1:4" x14ac:dyDescent="0.3">
      <c r="A2078">
        <v>2077</v>
      </c>
      <c r="B2078" s="14">
        <v>43.084515452161966</v>
      </c>
      <c r="C2078" s="14">
        <v>34.89133320859974</v>
      </c>
      <c r="D2078" s="5">
        <v>41.553185832194579</v>
      </c>
    </row>
    <row r="2079" spans="1:4" x14ac:dyDescent="0.3">
      <c r="A2079">
        <v>2078</v>
      </c>
      <c r="B2079" s="14">
        <v>44.879802254269443</v>
      </c>
      <c r="C2079" s="14">
        <v>34.835812921209822</v>
      </c>
      <c r="D2079" s="5">
        <v>41.037677144484739</v>
      </c>
    </row>
    <row r="2080" spans="1:4" x14ac:dyDescent="0.3">
      <c r="A2080">
        <v>2079</v>
      </c>
      <c r="B2080" s="14">
        <v>44.964314228359903</v>
      </c>
      <c r="C2080" s="14">
        <v>34.105953264692957</v>
      </c>
      <c r="D2080" s="5">
        <v>47.295528371136527</v>
      </c>
    </row>
    <row r="2081" spans="1:4" x14ac:dyDescent="0.3">
      <c r="A2081">
        <v>2080</v>
      </c>
      <c r="B2081" s="14">
        <v>44.462393659448004</v>
      </c>
      <c r="C2081" s="14">
        <v>34.235216759199574</v>
      </c>
      <c r="D2081" s="5">
        <v>40.60821416658203</v>
      </c>
    </row>
    <row r="2082" spans="1:4" x14ac:dyDescent="0.3">
      <c r="A2082">
        <v>2081</v>
      </c>
      <c r="B2082" s="14">
        <v>42.174921625445158</v>
      </c>
      <c r="C2082" s="14">
        <v>33.513595243990366</v>
      </c>
      <c r="D2082" s="5">
        <v>42.459651210879699</v>
      </c>
    </row>
    <row r="2083" spans="1:4" x14ac:dyDescent="0.3">
      <c r="A2083">
        <v>2082</v>
      </c>
      <c r="B2083" s="14">
        <v>43.681698353898099</v>
      </c>
      <c r="C2083" s="14">
        <v>33.062403639989867</v>
      </c>
      <c r="D2083" s="5">
        <v>36.62410456987952</v>
      </c>
    </row>
    <row r="2084" spans="1:4" x14ac:dyDescent="0.3">
      <c r="A2084">
        <v>2083</v>
      </c>
      <c r="B2084" s="14">
        <v>42.389250468289539</v>
      </c>
      <c r="C2084" s="14">
        <v>34.970910072365868</v>
      </c>
      <c r="D2084" s="5">
        <v>41.49994195204804</v>
      </c>
    </row>
    <row r="2085" spans="1:4" x14ac:dyDescent="0.3">
      <c r="A2085">
        <v>2084</v>
      </c>
      <c r="B2085" s="14">
        <v>44.886007803667482</v>
      </c>
      <c r="C2085" s="14">
        <v>33.104976352019449</v>
      </c>
      <c r="D2085" s="5">
        <v>43.883438696943678</v>
      </c>
    </row>
    <row r="2086" spans="1:4" x14ac:dyDescent="0.3">
      <c r="A2086">
        <v>2085</v>
      </c>
      <c r="B2086" s="14">
        <v>43.468442237988633</v>
      </c>
      <c r="C2086" s="14">
        <v>35.281794936834167</v>
      </c>
      <c r="D2086" s="5">
        <v>43.730298829656768</v>
      </c>
    </row>
    <row r="2087" spans="1:4" x14ac:dyDescent="0.3">
      <c r="A2087">
        <v>2086</v>
      </c>
      <c r="B2087" s="14">
        <v>42.239046144400604</v>
      </c>
      <c r="C2087" s="14">
        <v>36.330181324881551</v>
      </c>
      <c r="D2087" s="5">
        <v>42.279602534347511</v>
      </c>
    </row>
    <row r="2088" spans="1:4" x14ac:dyDescent="0.3">
      <c r="A2088">
        <v>2087</v>
      </c>
      <c r="B2088" s="14">
        <v>43.27344118315586</v>
      </c>
      <c r="C2088" s="14">
        <v>33.129248513190035</v>
      </c>
      <c r="D2088" s="5">
        <v>44.90789527723328</v>
      </c>
    </row>
    <row r="2089" spans="1:4" x14ac:dyDescent="0.3">
      <c r="A2089">
        <v>2088</v>
      </c>
      <c r="B2089" s="14">
        <v>44.010173813326276</v>
      </c>
      <c r="C2089" s="14">
        <v>34.3887564047129</v>
      </c>
      <c r="D2089" s="5">
        <v>44.150553808195419</v>
      </c>
    </row>
    <row r="2090" spans="1:4" x14ac:dyDescent="0.3">
      <c r="A2090">
        <v>2089</v>
      </c>
      <c r="B2090" s="14">
        <v>43.974630238812082</v>
      </c>
      <c r="C2090" s="14">
        <v>35.437988185609278</v>
      </c>
      <c r="D2090" s="5">
        <v>43.817186136590259</v>
      </c>
    </row>
    <row r="2091" spans="1:4" x14ac:dyDescent="0.3">
      <c r="A2091">
        <v>2090</v>
      </c>
      <c r="B2091" s="14">
        <v>40.553766063747943</v>
      </c>
      <c r="C2091" s="14">
        <v>33.134622007842552</v>
      </c>
      <c r="D2091" s="5">
        <v>43.332757288412935</v>
      </c>
    </row>
    <row r="2092" spans="1:4" x14ac:dyDescent="0.3">
      <c r="A2092">
        <v>2091</v>
      </c>
      <c r="B2092" s="14">
        <v>44.120691145115565</v>
      </c>
      <c r="C2092" s="14">
        <v>33.465390122560031</v>
      </c>
      <c r="D2092" s="5">
        <v>41.515590450728162</v>
      </c>
    </row>
    <row r="2093" spans="1:4" x14ac:dyDescent="0.3">
      <c r="A2093">
        <v>2092</v>
      </c>
      <c r="B2093" s="14">
        <v>42.150897673524177</v>
      </c>
      <c r="C2093" s="14">
        <v>32.099278581733095</v>
      </c>
      <c r="D2093" s="5">
        <v>44.645280085478497</v>
      </c>
    </row>
    <row r="2094" spans="1:4" x14ac:dyDescent="0.3">
      <c r="A2094">
        <v>2093</v>
      </c>
      <c r="B2094" s="14">
        <v>44.901567894219745</v>
      </c>
      <c r="C2094" s="14">
        <v>32.983829698306423</v>
      </c>
      <c r="D2094" s="5">
        <v>40.892122887831384</v>
      </c>
    </row>
    <row r="2095" spans="1:4" x14ac:dyDescent="0.3">
      <c r="A2095">
        <v>2094</v>
      </c>
      <c r="B2095" s="14">
        <v>41.677207273290833</v>
      </c>
      <c r="C2095" s="14">
        <v>34.692673496020312</v>
      </c>
      <c r="D2095" s="5">
        <v>41.872001550566281</v>
      </c>
    </row>
    <row r="2096" spans="1:4" x14ac:dyDescent="0.3">
      <c r="A2096">
        <v>2095</v>
      </c>
      <c r="B2096" s="14">
        <v>45.294984935866516</v>
      </c>
      <c r="C2096" s="14">
        <v>32.422769091162266</v>
      </c>
      <c r="D2096" s="5">
        <v>45.310796556359158</v>
      </c>
    </row>
    <row r="2097" spans="1:4" x14ac:dyDescent="0.3">
      <c r="A2097">
        <v>2096</v>
      </c>
      <c r="B2097" s="14">
        <v>43.747628068284577</v>
      </c>
      <c r="C2097" s="14">
        <v>33.747584242667756</v>
      </c>
      <c r="D2097" s="5">
        <v>43.222041729730435</v>
      </c>
    </row>
    <row r="2098" spans="1:4" x14ac:dyDescent="0.3">
      <c r="A2098">
        <v>2097</v>
      </c>
      <c r="B2098" s="14">
        <v>42.056208745993381</v>
      </c>
      <c r="C2098" s="14">
        <v>35.449247082022154</v>
      </c>
      <c r="D2098" s="5">
        <v>42.898774371213754</v>
      </c>
    </row>
    <row r="2099" spans="1:4" x14ac:dyDescent="0.3">
      <c r="A2099">
        <v>2098</v>
      </c>
      <c r="B2099" s="14">
        <v>44.183525844557124</v>
      </c>
      <c r="C2099" s="14">
        <v>35.04291148667685</v>
      </c>
      <c r="D2099" s="5">
        <v>43.605716165410264</v>
      </c>
    </row>
    <row r="2100" spans="1:4" x14ac:dyDescent="0.3">
      <c r="A2100">
        <v>2099</v>
      </c>
      <c r="B2100" s="14">
        <v>45.583699120673224</v>
      </c>
      <c r="C2100" s="14">
        <v>34.545807773682554</v>
      </c>
      <c r="D2100" s="5">
        <v>41.595887376603635</v>
      </c>
    </row>
    <row r="2101" spans="1:4" x14ac:dyDescent="0.3">
      <c r="A2101">
        <v>2100</v>
      </c>
      <c r="B2101" s="14">
        <v>43.012201654758812</v>
      </c>
      <c r="C2101" s="14">
        <v>34.083080498925654</v>
      </c>
      <c r="D2101" s="5">
        <v>44.676735520613377</v>
      </c>
    </row>
    <row r="2102" spans="1:4" x14ac:dyDescent="0.3">
      <c r="A2102">
        <v>2101</v>
      </c>
      <c r="B2102" s="14">
        <v>42.91787110525614</v>
      </c>
      <c r="C2102" s="14">
        <v>31.620120547649456</v>
      </c>
      <c r="D2102" s="5">
        <v>42.887802548492658</v>
      </c>
    </row>
    <row r="2103" spans="1:4" x14ac:dyDescent="0.3">
      <c r="A2103">
        <v>2102</v>
      </c>
      <c r="B2103" s="14">
        <v>44.069540120092498</v>
      </c>
      <c r="C2103" s="14">
        <v>34.600021064524192</v>
      </c>
      <c r="D2103" s="5">
        <v>43.187711569086041</v>
      </c>
    </row>
    <row r="2104" spans="1:4" x14ac:dyDescent="0.3">
      <c r="A2104">
        <v>2103</v>
      </c>
      <c r="B2104" s="14">
        <v>43.320200138265761</v>
      </c>
      <c r="C2104" s="14">
        <v>32.987938986273619</v>
      </c>
      <c r="D2104" s="5">
        <v>42.342854501370738</v>
      </c>
    </row>
    <row r="2105" spans="1:4" x14ac:dyDescent="0.3">
      <c r="A2105">
        <v>2104</v>
      </c>
      <c r="B2105" s="14">
        <v>43.303924277403709</v>
      </c>
      <c r="C2105" s="14">
        <v>34.426553757700795</v>
      </c>
      <c r="D2105" s="5">
        <v>43.043252237708195</v>
      </c>
    </row>
    <row r="2106" spans="1:4" x14ac:dyDescent="0.3">
      <c r="A2106">
        <v>2105</v>
      </c>
      <c r="B2106" s="14">
        <v>43.718414869897167</v>
      </c>
      <c r="C2106" s="14">
        <v>36.350701542297429</v>
      </c>
      <c r="D2106" s="5">
        <v>41.795960605242854</v>
      </c>
    </row>
    <row r="2107" spans="1:4" x14ac:dyDescent="0.3">
      <c r="A2107">
        <v>2106</v>
      </c>
      <c r="B2107" s="14">
        <v>40.177494480228212</v>
      </c>
      <c r="C2107" s="14">
        <v>33.46987203734674</v>
      </c>
      <c r="D2107" s="5">
        <v>43.636200507118645</v>
      </c>
    </row>
    <row r="2108" spans="1:4" x14ac:dyDescent="0.3">
      <c r="A2108">
        <v>2107</v>
      </c>
      <c r="B2108" s="14">
        <v>41.163986171946604</v>
      </c>
      <c r="C2108" s="14">
        <v>35.095967578432258</v>
      </c>
      <c r="D2108" s="5">
        <v>42.47027181910407</v>
      </c>
    </row>
    <row r="2109" spans="1:4" x14ac:dyDescent="0.3">
      <c r="A2109">
        <v>2108</v>
      </c>
      <c r="B2109" s="14">
        <v>43.084392868227212</v>
      </c>
      <c r="C2109" s="14">
        <v>34.661809391262018</v>
      </c>
      <c r="D2109" s="5">
        <v>43.032932276695007</v>
      </c>
    </row>
    <row r="2110" spans="1:4" x14ac:dyDescent="0.3">
      <c r="A2110">
        <v>2109</v>
      </c>
      <c r="B2110" s="14">
        <v>42.410407893025592</v>
      </c>
      <c r="C2110" s="14">
        <v>30.765488693294401</v>
      </c>
      <c r="D2110" s="5">
        <v>40.496831917218216</v>
      </c>
    </row>
    <row r="2111" spans="1:4" x14ac:dyDescent="0.3">
      <c r="A2111">
        <v>2110</v>
      </c>
      <c r="B2111" s="14">
        <v>44.948195458166452</v>
      </c>
      <c r="C2111" s="14">
        <v>35.75248510613438</v>
      </c>
      <c r="D2111" s="5">
        <v>42.031849862291317</v>
      </c>
    </row>
    <row r="2112" spans="1:4" x14ac:dyDescent="0.3">
      <c r="A2112">
        <v>2111</v>
      </c>
      <c r="B2112" s="14">
        <v>43.320668237851358</v>
      </c>
      <c r="C2112" s="14">
        <v>32.828480872385825</v>
      </c>
      <c r="D2112" s="5">
        <v>45.086087990604874</v>
      </c>
    </row>
    <row r="2113" spans="1:4" x14ac:dyDescent="0.3">
      <c r="A2113">
        <v>2112</v>
      </c>
      <c r="B2113" s="14">
        <v>42.596579195904603</v>
      </c>
      <c r="C2113" s="14">
        <v>34.997413236803247</v>
      </c>
      <c r="D2113" s="5">
        <v>44.828367399007824</v>
      </c>
    </row>
    <row r="2114" spans="1:4" x14ac:dyDescent="0.3">
      <c r="A2114">
        <v>2113</v>
      </c>
      <c r="B2114" s="14">
        <v>44.596590788267271</v>
      </c>
      <c r="C2114" s="14">
        <v>34.423562206161485</v>
      </c>
      <c r="D2114" s="5">
        <v>40.678459959185169</v>
      </c>
    </row>
    <row r="2115" spans="1:4" x14ac:dyDescent="0.3">
      <c r="A2115">
        <v>2114</v>
      </c>
      <c r="B2115" s="14">
        <v>40.943724737285407</v>
      </c>
      <c r="C2115" s="14">
        <v>34.47982509746317</v>
      </c>
      <c r="D2115" s="5">
        <v>42.936973609654892</v>
      </c>
    </row>
    <row r="2116" spans="1:4" x14ac:dyDescent="0.3">
      <c r="A2116">
        <v>2115</v>
      </c>
      <c r="B2116" s="14">
        <v>40.748992780982185</v>
      </c>
      <c r="C2116" s="14">
        <v>32.710341926878648</v>
      </c>
      <c r="D2116" s="5">
        <v>44.590910293689021</v>
      </c>
    </row>
    <row r="2117" spans="1:4" x14ac:dyDescent="0.3">
      <c r="A2117">
        <v>2116</v>
      </c>
      <c r="B2117" s="14">
        <v>44.146626467828519</v>
      </c>
      <c r="C2117" s="14">
        <v>35.440608181947667</v>
      </c>
      <c r="D2117" s="5">
        <v>45.063727189630825</v>
      </c>
    </row>
    <row r="2118" spans="1:4" x14ac:dyDescent="0.3">
      <c r="A2118">
        <v>2117</v>
      </c>
      <c r="B2118" s="14">
        <v>45.241045997276977</v>
      </c>
      <c r="C2118" s="14">
        <v>35.141905010402667</v>
      </c>
      <c r="D2118" s="5">
        <v>44.263553354389387</v>
      </c>
    </row>
    <row r="2119" spans="1:4" x14ac:dyDescent="0.3">
      <c r="A2119">
        <v>2118</v>
      </c>
      <c r="B2119" s="14">
        <v>41.033026481613717</v>
      </c>
      <c r="C2119" s="14">
        <v>33.25469900423159</v>
      </c>
      <c r="D2119" s="5">
        <v>42.150449082723533</v>
      </c>
    </row>
    <row r="2120" spans="1:4" x14ac:dyDescent="0.3">
      <c r="A2120">
        <v>2119</v>
      </c>
      <c r="B2120" s="14">
        <v>41.977788684548372</v>
      </c>
      <c r="C2120" s="14">
        <v>34.015463100519966</v>
      </c>
      <c r="D2120" s="5">
        <v>40.754525350099328</v>
      </c>
    </row>
    <row r="2121" spans="1:4" x14ac:dyDescent="0.3">
      <c r="A2121">
        <v>2120</v>
      </c>
      <c r="B2121" s="14">
        <v>46.337102780852241</v>
      </c>
      <c r="C2121" s="14">
        <v>34.08682560398389</v>
      </c>
      <c r="D2121" s="5">
        <v>41.126249902254479</v>
      </c>
    </row>
    <row r="2122" spans="1:4" x14ac:dyDescent="0.3">
      <c r="A2122">
        <v>2121</v>
      </c>
      <c r="B2122" s="14">
        <v>43.955076119954015</v>
      </c>
      <c r="C2122" s="14">
        <v>34.138574851538593</v>
      </c>
      <c r="D2122" s="5">
        <v>43.363749030833254</v>
      </c>
    </row>
    <row r="2123" spans="1:4" x14ac:dyDescent="0.3">
      <c r="A2123">
        <v>2122</v>
      </c>
      <c r="B2123" s="14">
        <v>39.91897120860633</v>
      </c>
      <c r="C2123" s="14">
        <v>33.222546665309011</v>
      </c>
      <c r="D2123" s="5">
        <v>42.369065772773496</v>
      </c>
    </row>
    <row r="2124" spans="1:4" x14ac:dyDescent="0.3">
      <c r="A2124">
        <v>2123</v>
      </c>
      <c r="B2124" s="14">
        <v>44.009746530788036</v>
      </c>
      <c r="C2124" s="14">
        <v>34.248922965463983</v>
      </c>
      <c r="D2124" s="5">
        <v>43.143898067534977</v>
      </c>
    </row>
    <row r="2125" spans="1:4" x14ac:dyDescent="0.3">
      <c r="A2125">
        <v>2124</v>
      </c>
      <c r="B2125" s="14">
        <v>42.800296127740417</v>
      </c>
      <c r="C2125" s="14">
        <v>35.153582702925867</v>
      </c>
      <c r="D2125" s="5">
        <v>42.854808916349285</v>
      </c>
    </row>
    <row r="2126" spans="1:4" x14ac:dyDescent="0.3">
      <c r="A2126">
        <v>2125</v>
      </c>
      <c r="B2126" s="14">
        <v>40.904169808512272</v>
      </c>
      <c r="C2126" s="14">
        <v>33.234207896716875</v>
      </c>
      <c r="D2126" s="5">
        <v>44.142503793510429</v>
      </c>
    </row>
    <row r="2127" spans="1:4" x14ac:dyDescent="0.3">
      <c r="A2127">
        <v>2126</v>
      </c>
      <c r="B2127" s="14">
        <v>42.013458938358852</v>
      </c>
      <c r="C2127" s="14">
        <v>32.762387660096479</v>
      </c>
      <c r="D2127" s="5">
        <v>43.059364651663977</v>
      </c>
    </row>
    <row r="2128" spans="1:4" x14ac:dyDescent="0.3">
      <c r="A2128">
        <v>2127</v>
      </c>
      <c r="B2128" s="14">
        <v>42.608177237904158</v>
      </c>
      <c r="C2128" s="14">
        <v>32.787952695973658</v>
      </c>
      <c r="D2128" s="5">
        <v>44.000835092414903</v>
      </c>
    </row>
    <row r="2129" spans="1:4" x14ac:dyDescent="0.3">
      <c r="A2129">
        <v>2128</v>
      </c>
      <c r="B2129" s="14">
        <v>42.629275150972695</v>
      </c>
      <c r="C2129" s="14">
        <v>34.662504841837141</v>
      </c>
      <c r="D2129" s="5">
        <v>44.577857261664541</v>
      </c>
    </row>
    <row r="2130" spans="1:4" x14ac:dyDescent="0.3">
      <c r="A2130">
        <v>2129</v>
      </c>
      <c r="B2130" s="14">
        <v>46.507606961244385</v>
      </c>
      <c r="C2130" s="14">
        <v>37.090602110385298</v>
      </c>
      <c r="D2130" s="5">
        <v>42.077953711385042</v>
      </c>
    </row>
    <row r="2131" spans="1:4" x14ac:dyDescent="0.3">
      <c r="A2131">
        <v>2130</v>
      </c>
      <c r="B2131" s="14">
        <v>42.981929619884546</v>
      </c>
      <c r="C2131" s="14">
        <v>33.76275292467637</v>
      </c>
      <c r="D2131" s="5">
        <v>40.854601655081318</v>
      </c>
    </row>
    <row r="2132" spans="1:4" x14ac:dyDescent="0.3">
      <c r="A2132">
        <v>2131</v>
      </c>
      <c r="B2132" s="14">
        <v>46.658799762638345</v>
      </c>
      <c r="C2132" s="14">
        <v>34.930644141866068</v>
      </c>
      <c r="D2132" s="5">
        <v>44.753662216966141</v>
      </c>
    </row>
    <row r="2133" spans="1:4" x14ac:dyDescent="0.3">
      <c r="A2133">
        <v>2132</v>
      </c>
      <c r="B2133" s="14">
        <v>41.29687617925196</v>
      </c>
      <c r="C2133" s="14">
        <v>34.695599311248841</v>
      </c>
      <c r="D2133" s="5">
        <v>42.328035291445289</v>
      </c>
    </row>
    <row r="2134" spans="1:4" x14ac:dyDescent="0.3">
      <c r="A2134">
        <v>2133</v>
      </c>
      <c r="B2134" s="14">
        <v>46.631533709877026</v>
      </c>
      <c r="C2134" s="14">
        <v>33.525944595846354</v>
      </c>
      <c r="D2134" s="5">
        <v>41.510694963260903</v>
      </c>
    </row>
    <row r="2135" spans="1:4" x14ac:dyDescent="0.3">
      <c r="A2135">
        <v>2134</v>
      </c>
      <c r="B2135" s="14">
        <v>43.251979906244571</v>
      </c>
      <c r="C2135" s="14">
        <v>34.353282505742847</v>
      </c>
      <c r="D2135" s="5">
        <v>41.509963040388492</v>
      </c>
    </row>
    <row r="2136" spans="1:4" x14ac:dyDescent="0.3">
      <c r="A2136">
        <v>2135</v>
      </c>
      <c r="B2136" s="14">
        <v>41.916065573128911</v>
      </c>
      <c r="C2136" s="14">
        <v>32.89244639855788</v>
      </c>
      <c r="D2136" s="5">
        <v>42.411071515896253</v>
      </c>
    </row>
    <row r="2137" spans="1:4" x14ac:dyDescent="0.3">
      <c r="A2137">
        <v>2136</v>
      </c>
      <c r="B2137" s="14">
        <v>43.53016662294413</v>
      </c>
      <c r="C2137" s="14">
        <v>33.883698802943556</v>
      </c>
      <c r="D2137" s="5">
        <v>41.921987321546546</v>
      </c>
    </row>
    <row r="2138" spans="1:4" x14ac:dyDescent="0.3">
      <c r="A2138">
        <v>2137</v>
      </c>
      <c r="B2138" s="14">
        <v>44.481069813294113</v>
      </c>
      <c r="C2138" s="14">
        <v>33.726682299649745</v>
      </c>
      <c r="D2138" s="5">
        <v>43.460616940915429</v>
      </c>
    </row>
    <row r="2139" spans="1:4" x14ac:dyDescent="0.3">
      <c r="A2139">
        <v>2138</v>
      </c>
      <c r="B2139" s="14">
        <v>44.241421051813901</v>
      </c>
      <c r="C2139" s="14">
        <v>34.708176650095837</v>
      </c>
      <c r="D2139" s="5">
        <v>41.929038377397106</v>
      </c>
    </row>
    <row r="2140" spans="1:4" x14ac:dyDescent="0.3">
      <c r="A2140">
        <v>2139</v>
      </c>
      <c r="B2140" s="14">
        <v>43.014643819001058</v>
      </c>
      <c r="C2140" s="14">
        <v>36.064992653213764</v>
      </c>
      <c r="D2140" s="5">
        <v>42.472910095377983</v>
      </c>
    </row>
    <row r="2141" spans="1:4" x14ac:dyDescent="0.3">
      <c r="A2141">
        <v>2140</v>
      </c>
      <c r="B2141" s="14">
        <v>41.09791562506625</v>
      </c>
      <c r="C2141" s="14">
        <v>34.465136254280566</v>
      </c>
      <c r="D2141" s="5">
        <v>41.508714373090157</v>
      </c>
    </row>
    <row r="2142" spans="1:4" x14ac:dyDescent="0.3">
      <c r="A2142">
        <v>2141</v>
      </c>
      <c r="B2142" s="14">
        <v>40.2438685810002</v>
      </c>
      <c r="C2142" s="14">
        <v>32.762985527218312</v>
      </c>
      <c r="D2142" s="5">
        <v>45.4506301614691</v>
      </c>
    </row>
    <row r="2143" spans="1:4" x14ac:dyDescent="0.3">
      <c r="A2143">
        <v>2142</v>
      </c>
      <c r="B2143" s="14">
        <v>43.811158266941355</v>
      </c>
      <c r="C2143" s="14">
        <v>36.123356880517086</v>
      </c>
      <c r="D2143" s="5">
        <v>45.000590240357482</v>
      </c>
    </row>
    <row r="2144" spans="1:4" x14ac:dyDescent="0.3">
      <c r="A2144">
        <v>2143</v>
      </c>
      <c r="B2144" s="14">
        <v>41.937216746381452</v>
      </c>
      <c r="C2144" s="14">
        <v>34.587340305926027</v>
      </c>
      <c r="D2144" s="5">
        <v>41.409054165599628</v>
      </c>
    </row>
    <row r="2145" spans="1:4" x14ac:dyDescent="0.3">
      <c r="A2145">
        <v>2144</v>
      </c>
      <c r="B2145" s="14">
        <v>41.250610645212269</v>
      </c>
      <c r="C2145" s="14">
        <v>33.830836429282378</v>
      </c>
      <c r="D2145" s="5">
        <v>45.290877298900178</v>
      </c>
    </row>
    <row r="2146" spans="1:4" x14ac:dyDescent="0.3">
      <c r="A2146">
        <v>2145</v>
      </c>
      <c r="B2146" s="14">
        <v>40.858854667012068</v>
      </c>
      <c r="C2146" s="14">
        <v>33.22643929505621</v>
      </c>
      <c r="D2146" s="5">
        <v>46.334965223669791</v>
      </c>
    </row>
    <row r="2147" spans="1:4" x14ac:dyDescent="0.3">
      <c r="A2147">
        <v>2146</v>
      </c>
      <c r="B2147" s="14">
        <v>44.262493246402499</v>
      </c>
      <c r="C2147" s="14">
        <v>34.325288260225534</v>
      </c>
      <c r="D2147" s="5">
        <v>42.594413601911221</v>
      </c>
    </row>
    <row r="2148" spans="1:4" x14ac:dyDescent="0.3">
      <c r="A2148">
        <v>2147</v>
      </c>
      <c r="B2148" s="14">
        <v>44.369914956277256</v>
      </c>
      <c r="C2148" s="14">
        <v>35.299214550717842</v>
      </c>
      <c r="D2148" s="5">
        <v>42.076785245870489</v>
      </c>
    </row>
    <row r="2149" spans="1:4" x14ac:dyDescent="0.3">
      <c r="A2149">
        <v>2148</v>
      </c>
      <c r="B2149" s="14">
        <v>43.643603470731485</v>
      </c>
      <c r="C2149" s="14">
        <v>31.474239489086074</v>
      </c>
      <c r="D2149" s="5">
        <v>45.069555509955251</v>
      </c>
    </row>
    <row r="2150" spans="1:4" x14ac:dyDescent="0.3">
      <c r="A2150">
        <v>2149</v>
      </c>
      <c r="B2150" s="14">
        <v>45.031892855712904</v>
      </c>
      <c r="C2150" s="14">
        <v>34.812926059593529</v>
      </c>
      <c r="D2150" s="5">
        <v>42.064726805527528</v>
      </c>
    </row>
    <row r="2151" spans="1:4" x14ac:dyDescent="0.3">
      <c r="A2151">
        <v>2150</v>
      </c>
      <c r="B2151" s="14">
        <v>42.590444856577982</v>
      </c>
      <c r="C2151" s="14">
        <v>35.201816642130616</v>
      </c>
      <c r="D2151" s="5">
        <v>43.967634190074477</v>
      </c>
    </row>
    <row r="2152" spans="1:4" x14ac:dyDescent="0.3">
      <c r="A2152">
        <v>2151</v>
      </c>
      <c r="B2152" s="14">
        <v>40.518924717802491</v>
      </c>
      <c r="C2152" s="14">
        <v>32.894079041558165</v>
      </c>
      <c r="D2152" s="5">
        <v>40.712986775391244</v>
      </c>
    </row>
    <row r="2153" spans="1:4" x14ac:dyDescent="0.3">
      <c r="A2153">
        <v>2152</v>
      </c>
      <c r="B2153" s="14">
        <v>44.952696858458232</v>
      </c>
      <c r="C2153" s="14">
        <v>32.216671171485366</v>
      </c>
      <c r="D2153" s="5">
        <v>40.52579526707499</v>
      </c>
    </row>
    <row r="2154" spans="1:4" x14ac:dyDescent="0.3">
      <c r="A2154">
        <v>2153</v>
      </c>
      <c r="B2154" s="14">
        <v>44.93272534199059</v>
      </c>
      <c r="C2154" s="14">
        <v>35.34333569925721</v>
      </c>
      <c r="D2154" s="5">
        <v>43.877916873136719</v>
      </c>
    </row>
    <row r="2155" spans="1:4" x14ac:dyDescent="0.3">
      <c r="A2155">
        <v>2154</v>
      </c>
      <c r="B2155" s="14">
        <v>38.25341269293137</v>
      </c>
      <c r="C2155" s="14">
        <v>35.655070784677228</v>
      </c>
      <c r="D2155" s="5">
        <v>44.436660903603169</v>
      </c>
    </row>
    <row r="2156" spans="1:4" x14ac:dyDescent="0.3">
      <c r="A2156">
        <v>2155</v>
      </c>
      <c r="B2156" s="14">
        <v>41.874879359597713</v>
      </c>
      <c r="C2156" s="14">
        <v>33.168972870373629</v>
      </c>
      <c r="D2156" s="5">
        <v>40.506010987767809</v>
      </c>
    </row>
    <row r="2157" spans="1:4" x14ac:dyDescent="0.3">
      <c r="A2157">
        <v>2156</v>
      </c>
      <c r="B2157" s="14">
        <v>43.664942196117501</v>
      </c>
      <c r="C2157" s="14">
        <v>31.780207393602684</v>
      </c>
      <c r="D2157" s="5">
        <v>43.371694595062351</v>
      </c>
    </row>
    <row r="2158" spans="1:4" x14ac:dyDescent="0.3">
      <c r="A2158">
        <v>2157</v>
      </c>
      <c r="B2158" s="14">
        <v>42.772158489791799</v>
      </c>
      <c r="C2158" s="14">
        <v>35.532861653844826</v>
      </c>
      <c r="D2158" s="5">
        <v>43.577261270475098</v>
      </c>
    </row>
    <row r="2159" spans="1:4" x14ac:dyDescent="0.3">
      <c r="A2159">
        <v>2158</v>
      </c>
      <c r="B2159" s="14">
        <v>44.751239217501166</v>
      </c>
      <c r="C2159" s="14">
        <v>34.038035347054958</v>
      </c>
      <c r="D2159" s="5">
        <v>42.434990962295366</v>
      </c>
    </row>
    <row r="2160" spans="1:4" x14ac:dyDescent="0.3">
      <c r="A2160">
        <v>2159</v>
      </c>
      <c r="B2160" s="14">
        <v>41.928308966708208</v>
      </c>
      <c r="C2160" s="14">
        <v>34.817516787959164</v>
      </c>
      <c r="D2160" s="5">
        <v>42.919367721306159</v>
      </c>
    </row>
    <row r="2161" spans="1:4" x14ac:dyDescent="0.3">
      <c r="A2161">
        <v>2160</v>
      </c>
      <c r="B2161" s="14">
        <v>42.400489775506514</v>
      </c>
      <c r="C2161" s="14">
        <v>32.221859984994133</v>
      </c>
      <c r="D2161" s="5">
        <v>42.625822610394358</v>
      </c>
    </row>
    <row r="2162" spans="1:4" x14ac:dyDescent="0.3">
      <c r="A2162">
        <v>2161</v>
      </c>
      <c r="B2162" s="14">
        <v>44.942512199524316</v>
      </c>
      <c r="C2162" s="14">
        <v>34.2116005550917</v>
      </c>
      <c r="D2162" s="5">
        <v>42.927535485774307</v>
      </c>
    </row>
    <row r="2163" spans="1:4" x14ac:dyDescent="0.3">
      <c r="A2163">
        <v>2162</v>
      </c>
      <c r="B2163" s="14">
        <v>45.083445374814417</v>
      </c>
      <c r="C2163" s="14">
        <v>32.14011898734848</v>
      </c>
      <c r="D2163" s="5">
        <v>42.451900949968348</v>
      </c>
    </row>
    <row r="2164" spans="1:4" x14ac:dyDescent="0.3">
      <c r="A2164">
        <v>2163</v>
      </c>
      <c r="B2164" s="14">
        <v>44.811749874913019</v>
      </c>
      <c r="C2164" s="14">
        <v>35.51074620863227</v>
      </c>
      <c r="D2164" s="5">
        <v>41.4283191694038</v>
      </c>
    </row>
    <row r="2165" spans="1:4" x14ac:dyDescent="0.3">
      <c r="A2165">
        <v>2164</v>
      </c>
      <c r="B2165" s="14">
        <v>45.871453638093065</v>
      </c>
      <c r="C2165" s="14">
        <v>36.829491353459815</v>
      </c>
      <c r="D2165" s="5">
        <v>41.915938130518086</v>
      </c>
    </row>
    <row r="2166" spans="1:4" x14ac:dyDescent="0.3">
      <c r="A2166">
        <v>2165</v>
      </c>
      <c r="B2166" s="14">
        <v>44.707766714187471</v>
      </c>
      <c r="C2166" s="14">
        <v>34.134509240423597</v>
      </c>
      <c r="D2166" s="5">
        <v>44.168828470079681</v>
      </c>
    </row>
    <row r="2167" spans="1:4" x14ac:dyDescent="0.3">
      <c r="A2167">
        <v>2166</v>
      </c>
      <c r="B2167" s="14">
        <v>42.106073045446344</v>
      </c>
      <c r="C2167" s="14">
        <v>35.858123676406493</v>
      </c>
      <c r="D2167" s="5">
        <v>44.924968130935298</v>
      </c>
    </row>
    <row r="2168" spans="1:4" x14ac:dyDescent="0.3">
      <c r="A2168">
        <v>2167</v>
      </c>
      <c r="B2168" s="14">
        <v>43.153352688560254</v>
      </c>
      <c r="C2168" s="14">
        <v>33.385282568960939</v>
      </c>
      <c r="D2168" s="5">
        <v>44.464893041446416</v>
      </c>
    </row>
    <row r="2169" spans="1:4" x14ac:dyDescent="0.3">
      <c r="A2169">
        <v>2168</v>
      </c>
      <c r="B2169" s="14">
        <v>41.7431370824903</v>
      </c>
      <c r="C2169" s="14">
        <v>33.105832604234671</v>
      </c>
      <c r="D2169" s="5">
        <v>43.670825598638885</v>
      </c>
    </row>
    <row r="2170" spans="1:4" x14ac:dyDescent="0.3">
      <c r="A2170">
        <v>2169</v>
      </c>
      <c r="B2170" s="14">
        <v>41.762384039071179</v>
      </c>
      <c r="C2170" s="14">
        <v>34.174427721034917</v>
      </c>
      <c r="D2170" s="5">
        <v>43.507297190218779</v>
      </c>
    </row>
    <row r="2171" spans="1:4" x14ac:dyDescent="0.3">
      <c r="A2171">
        <v>2170</v>
      </c>
      <c r="B2171" s="14">
        <v>42.880787366242508</v>
      </c>
      <c r="C2171" s="14">
        <v>35.535597285120566</v>
      </c>
      <c r="D2171" s="5">
        <v>39.868302445462355</v>
      </c>
    </row>
    <row r="2172" spans="1:4" x14ac:dyDescent="0.3">
      <c r="A2172">
        <v>2171</v>
      </c>
      <c r="B2172" s="14">
        <v>41.785003313419558</v>
      </c>
      <c r="C2172" s="14">
        <v>32.820616213886368</v>
      </c>
      <c r="D2172" s="5">
        <v>43.753115511205223</v>
      </c>
    </row>
    <row r="2173" spans="1:4" x14ac:dyDescent="0.3">
      <c r="A2173">
        <v>2172</v>
      </c>
      <c r="B2173" s="14">
        <v>42.940770611196946</v>
      </c>
      <c r="C2173" s="14">
        <v>32.87657643955388</v>
      </c>
      <c r="D2173" s="5">
        <v>44.635311970866212</v>
      </c>
    </row>
    <row r="2174" spans="1:4" x14ac:dyDescent="0.3">
      <c r="A2174">
        <v>2173</v>
      </c>
      <c r="B2174" s="14">
        <v>43.528577256959657</v>
      </c>
      <c r="C2174" s="14">
        <v>34.541580434035424</v>
      </c>
      <c r="D2174" s="5">
        <v>41.413682024944087</v>
      </c>
    </row>
    <row r="2175" spans="1:4" x14ac:dyDescent="0.3">
      <c r="A2175">
        <v>2174</v>
      </c>
      <c r="B2175" s="14">
        <v>44.073548051034926</v>
      </c>
      <c r="C2175" s="14">
        <v>34.915978598697343</v>
      </c>
      <c r="D2175" s="5">
        <v>44.463248348239233</v>
      </c>
    </row>
    <row r="2176" spans="1:4" x14ac:dyDescent="0.3">
      <c r="A2176">
        <v>2175</v>
      </c>
      <c r="B2176" s="14">
        <v>42.433348509669315</v>
      </c>
      <c r="C2176" s="14">
        <v>34.175111019486422</v>
      </c>
      <c r="D2176" s="5">
        <v>43.251306808918464</v>
      </c>
    </row>
    <row r="2177" spans="1:4" x14ac:dyDescent="0.3">
      <c r="A2177">
        <v>2176</v>
      </c>
      <c r="B2177" s="14">
        <v>41.464265750137812</v>
      </c>
      <c r="C2177" s="14">
        <v>35.793590308358063</v>
      </c>
      <c r="D2177" s="5">
        <v>42.317762936236811</v>
      </c>
    </row>
    <row r="2178" spans="1:4" x14ac:dyDescent="0.3">
      <c r="A2178">
        <v>2177</v>
      </c>
      <c r="B2178" s="14">
        <v>43.34334375056649</v>
      </c>
      <c r="C2178" s="14">
        <v>37.142731644908523</v>
      </c>
      <c r="D2178" s="5">
        <v>44.892707292661022</v>
      </c>
    </row>
    <row r="2179" spans="1:4" x14ac:dyDescent="0.3">
      <c r="A2179">
        <v>2178</v>
      </c>
      <c r="B2179" s="14">
        <v>44.704420221272521</v>
      </c>
      <c r="C2179" s="14">
        <v>33.782730511436789</v>
      </c>
      <c r="D2179" s="5">
        <v>43.437924812098238</v>
      </c>
    </row>
    <row r="2180" spans="1:4" x14ac:dyDescent="0.3">
      <c r="A2180">
        <v>2179</v>
      </c>
      <c r="B2180" s="14">
        <v>46.61127599533949</v>
      </c>
      <c r="C2180" s="14">
        <v>33.058784555764234</v>
      </c>
      <c r="D2180" s="5">
        <v>43.38789505374249</v>
      </c>
    </row>
    <row r="2181" spans="1:4" x14ac:dyDescent="0.3">
      <c r="A2181">
        <v>2180</v>
      </c>
      <c r="B2181" s="14">
        <v>42.43596715537408</v>
      </c>
      <c r="C2181" s="14">
        <v>33.851749896657864</v>
      </c>
      <c r="D2181" s="5">
        <v>41.074161897420751</v>
      </c>
    </row>
    <row r="2182" spans="1:4" x14ac:dyDescent="0.3">
      <c r="A2182">
        <v>2181</v>
      </c>
      <c r="B2182" s="14">
        <v>45.408199808929915</v>
      </c>
      <c r="C2182" s="14">
        <v>34.214651474418915</v>
      </c>
      <c r="D2182" s="5">
        <v>45.982558958587987</v>
      </c>
    </row>
    <row r="2183" spans="1:4" x14ac:dyDescent="0.3">
      <c r="A2183">
        <v>2182</v>
      </c>
      <c r="B2183" s="14">
        <v>43.954875054727239</v>
      </c>
      <c r="C2183" s="14">
        <v>33.507337621984604</v>
      </c>
      <c r="D2183" s="5">
        <v>45.774388318888022</v>
      </c>
    </row>
    <row r="2184" spans="1:4" x14ac:dyDescent="0.3">
      <c r="A2184">
        <v>2183</v>
      </c>
      <c r="B2184" s="14">
        <v>44.731467546715294</v>
      </c>
      <c r="C2184" s="14">
        <v>34.251604250069803</v>
      </c>
      <c r="D2184" s="5">
        <v>45.307850400716816</v>
      </c>
    </row>
    <row r="2185" spans="1:4" x14ac:dyDescent="0.3">
      <c r="A2185">
        <v>2184</v>
      </c>
      <c r="B2185" s="14">
        <v>42.699882413272036</v>
      </c>
      <c r="C2185" s="14">
        <v>33.879558451319106</v>
      </c>
      <c r="D2185" s="5">
        <v>44.457730807544571</v>
      </c>
    </row>
    <row r="2186" spans="1:4" x14ac:dyDescent="0.3">
      <c r="A2186">
        <v>2185</v>
      </c>
      <c r="B2186" s="14">
        <v>44.89180124878515</v>
      </c>
      <c r="C2186" s="14">
        <v>33.880683257402751</v>
      </c>
      <c r="D2186" s="5">
        <v>43.445228273074335</v>
      </c>
    </row>
    <row r="2187" spans="1:4" x14ac:dyDescent="0.3">
      <c r="A2187">
        <v>2186</v>
      </c>
      <c r="B2187" s="14">
        <v>42.744684468893105</v>
      </c>
      <c r="C2187" s="14">
        <v>36.055779789954705</v>
      </c>
      <c r="D2187" s="5">
        <v>43.528616490013185</v>
      </c>
    </row>
    <row r="2188" spans="1:4" x14ac:dyDescent="0.3">
      <c r="A2188">
        <v>2187</v>
      </c>
      <c r="B2188" s="14">
        <v>44.567950717825823</v>
      </c>
      <c r="C2188" s="14">
        <v>33.971594938072272</v>
      </c>
      <c r="D2188" s="5">
        <v>43.170572316763568</v>
      </c>
    </row>
    <row r="2189" spans="1:4" x14ac:dyDescent="0.3">
      <c r="A2189">
        <v>2188</v>
      </c>
      <c r="B2189" s="14">
        <v>44.548512524025874</v>
      </c>
      <c r="C2189" s="14">
        <v>37.270585843526952</v>
      </c>
      <c r="D2189" s="5">
        <v>42.593660210198429</v>
      </c>
    </row>
    <row r="2190" spans="1:4" x14ac:dyDescent="0.3">
      <c r="A2190">
        <v>2189</v>
      </c>
      <c r="B2190" s="14">
        <v>42.646603407356949</v>
      </c>
      <c r="C2190" s="14">
        <v>32.881049439306992</v>
      </c>
      <c r="D2190" s="5">
        <v>42.958729824690202</v>
      </c>
    </row>
    <row r="2191" spans="1:4" x14ac:dyDescent="0.3">
      <c r="A2191">
        <v>2190</v>
      </c>
      <c r="B2191" s="14">
        <v>45.034558735313539</v>
      </c>
      <c r="C2191" s="14">
        <v>33.095920020542444</v>
      </c>
      <c r="D2191" s="5">
        <v>44.633995075519707</v>
      </c>
    </row>
    <row r="2192" spans="1:4" x14ac:dyDescent="0.3">
      <c r="A2192">
        <v>2191</v>
      </c>
      <c r="B2192" s="14">
        <v>41.014662072969863</v>
      </c>
      <c r="C2192" s="14">
        <v>32.128048136683518</v>
      </c>
      <c r="D2192" s="5">
        <v>43.741034983303372</v>
      </c>
    </row>
    <row r="2193" spans="1:4" x14ac:dyDescent="0.3">
      <c r="A2193">
        <v>2192</v>
      </c>
      <c r="B2193" s="14">
        <v>44.580064723289816</v>
      </c>
      <c r="C2193" s="14">
        <v>33.842754718493296</v>
      </c>
      <c r="D2193" s="5">
        <v>45.110122600270572</v>
      </c>
    </row>
    <row r="2194" spans="1:4" x14ac:dyDescent="0.3">
      <c r="A2194">
        <v>2193</v>
      </c>
      <c r="B2194" s="14">
        <v>40.206035988004587</v>
      </c>
      <c r="C2194" s="14">
        <v>32.613510703722106</v>
      </c>
      <c r="D2194" s="5">
        <v>42.026890993098455</v>
      </c>
    </row>
    <row r="2195" spans="1:4" x14ac:dyDescent="0.3">
      <c r="A2195">
        <v>2194</v>
      </c>
      <c r="B2195" s="14">
        <v>44.962175253286027</v>
      </c>
      <c r="C2195" s="14">
        <v>34.441021141239212</v>
      </c>
      <c r="D2195" s="5">
        <v>40.071308037507265</v>
      </c>
    </row>
    <row r="2196" spans="1:4" x14ac:dyDescent="0.3">
      <c r="A2196">
        <v>2195</v>
      </c>
      <c r="B2196" s="14">
        <v>41.68330451127806</v>
      </c>
      <c r="C2196" s="14">
        <v>35.17257769873418</v>
      </c>
      <c r="D2196" s="5">
        <v>44.131996949402591</v>
      </c>
    </row>
    <row r="2197" spans="1:4" x14ac:dyDescent="0.3">
      <c r="A2197">
        <v>2196</v>
      </c>
      <c r="B2197" s="14">
        <v>44.379751950027874</v>
      </c>
      <c r="C2197" s="14">
        <v>33.706349756298685</v>
      </c>
      <c r="D2197" s="5">
        <v>44.668943130676986</v>
      </c>
    </row>
    <row r="2198" spans="1:4" x14ac:dyDescent="0.3">
      <c r="A2198">
        <v>2197</v>
      </c>
      <c r="B2198" s="14">
        <v>45.701000727196963</v>
      </c>
      <c r="C2198" s="14">
        <v>34.179389294661597</v>
      </c>
      <c r="D2198" s="5">
        <v>43.549526871897164</v>
      </c>
    </row>
    <row r="2199" spans="1:4" x14ac:dyDescent="0.3">
      <c r="A2199">
        <v>2198</v>
      </c>
      <c r="B2199" s="14">
        <v>46.530319113212684</v>
      </c>
      <c r="C2199" s="14">
        <v>34.579556985507516</v>
      </c>
      <c r="D2199" s="5">
        <v>42.357340464952095</v>
      </c>
    </row>
    <row r="2200" spans="1:4" x14ac:dyDescent="0.3">
      <c r="A2200">
        <v>2199</v>
      </c>
      <c r="B2200" s="14">
        <v>42.644851683879814</v>
      </c>
      <c r="C2200" s="14">
        <v>35.385006625439978</v>
      </c>
      <c r="D2200" s="5">
        <v>44.854903520996075</v>
      </c>
    </row>
    <row r="2201" spans="1:4" x14ac:dyDescent="0.3">
      <c r="A2201">
        <v>2200</v>
      </c>
      <c r="B2201" s="14">
        <v>44.004339535999264</v>
      </c>
      <c r="C2201" s="14">
        <v>33.59233687769521</v>
      </c>
      <c r="D2201" s="5">
        <v>46.229454661364997</v>
      </c>
    </row>
    <row r="2202" spans="1:4" x14ac:dyDescent="0.3">
      <c r="A2202">
        <v>2201</v>
      </c>
      <c r="B2202" s="14">
        <v>43.720296202079574</v>
      </c>
      <c r="C2202" s="14">
        <v>36.231027066263991</v>
      </c>
      <c r="D2202" s="5">
        <v>42.774362951079667</v>
      </c>
    </row>
    <row r="2203" spans="1:4" x14ac:dyDescent="0.3">
      <c r="A2203">
        <v>2202</v>
      </c>
      <c r="B2203" s="14">
        <v>42.894454385527723</v>
      </c>
      <c r="C2203" s="14">
        <v>33.378156754491705</v>
      </c>
      <c r="D2203" s="5">
        <v>39.449386217454659</v>
      </c>
    </row>
    <row r="2204" spans="1:4" x14ac:dyDescent="0.3">
      <c r="A2204">
        <v>2203</v>
      </c>
      <c r="B2204" s="14">
        <v>40.059089998817051</v>
      </c>
      <c r="C2204" s="14">
        <v>38.337195784303432</v>
      </c>
      <c r="D2204" s="5">
        <v>43.173275245713768</v>
      </c>
    </row>
    <row r="2205" spans="1:4" x14ac:dyDescent="0.3">
      <c r="A2205">
        <v>2204</v>
      </c>
      <c r="B2205" s="14">
        <v>41.049008842403104</v>
      </c>
      <c r="C2205" s="14">
        <v>35.353343402346539</v>
      </c>
      <c r="D2205" s="5">
        <v>43.553424799440116</v>
      </c>
    </row>
    <row r="2206" spans="1:4" x14ac:dyDescent="0.3">
      <c r="A2206">
        <v>2205</v>
      </c>
      <c r="B2206" s="14">
        <v>44.806836710685964</v>
      </c>
      <c r="C2206" s="14">
        <v>34.964006161601034</v>
      </c>
      <c r="D2206" s="5">
        <v>45.595918900413878</v>
      </c>
    </row>
    <row r="2207" spans="1:4" x14ac:dyDescent="0.3">
      <c r="A2207">
        <v>2206</v>
      </c>
      <c r="B2207" s="14">
        <v>44.263324722253365</v>
      </c>
      <c r="C2207" s="14">
        <v>36.213969756702461</v>
      </c>
      <c r="D2207" s="5">
        <v>45.180611449766104</v>
      </c>
    </row>
    <row r="2208" spans="1:4" x14ac:dyDescent="0.3">
      <c r="A2208">
        <v>2207</v>
      </c>
      <c r="B2208" s="14">
        <v>41.124879200801921</v>
      </c>
      <c r="C2208" s="14">
        <v>32.670816005011424</v>
      </c>
      <c r="D2208" s="5">
        <v>43.376708147007911</v>
      </c>
    </row>
    <row r="2209" spans="1:4" x14ac:dyDescent="0.3">
      <c r="A2209">
        <v>2208</v>
      </c>
      <c r="B2209" s="14">
        <v>44.77767141819259</v>
      </c>
      <c r="C2209" s="14">
        <v>34.077746446384616</v>
      </c>
      <c r="D2209" s="5">
        <v>44.330397464212417</v>
      </c>
    </row>
    <row r="2210" spans="1:4" x14ac:dyDescent="0.3">
      <c r="A2210">
        <v>2209</v>
      </c>
      <c r="B2210" s="14">
        <v>42.744211305531032</v>
      </c>
      <c r="C2210" s="14">
        <v>36.207474576545962</v>
      </c>
      <c r="D2210" s="5">
        <v>41.88564186581619</v>
      </c>
    </row>
    <row r="2211" spans="1:4" x14ac:dyDescent="0.3">
      <c r="A2211">
        <v>2210</v>
      </c>
      <c r="B2211" s="14">
        <v>45.086420454168476</v>
      </c>
      <c r="C2211" s="14">
        <v>34.532546820922803</v>
      </c>
      <c r="D2211" s="5">
        <v>43.675753928318002</v>
      </c>
    </row>
    <row r="2212" spans="1:4" x14ac:dyDescent="0.3">
      <c r="A2212">
        <v>2211</v>
      </c>
      <c r="B2212" s="14">
        <v>44.980025699792755</v>
      </c>
      <c r="C2212" s="14">
        <v>35.139497348604316</v>
      </c>
      <c r="D2212" s="5">
        <v>44.49331873333292</v>
      </c>
    </row>
    <row r="2213" spans="1:4" x14ac:dyDescent="0.3">
      <c r="A2213">
        <v>2212</v>
      </c>
      <c r="B2213" s="14">
        <v>43.000163847619987</v>
      </c>
      <c r="C2213" s="14">
        <v>36.553641823894424</v>
      </c>
      <c r="D2213" s="5">
        <v>41.862065203674682</v>
      </c>
    </row>
    <row r="2214" spans="1:4" x14ac:dyDescent="0.3">
      <c r="A2214">
        <v>2213</v>
      </c>
      <c r="B2214" s="14">
        <v>42.379348422368892</v>
      </c>
      <c r="C2214" s="14">
        <v>35.266517672688188</v>
      </c>
      <c r="D2214" s="5">
        <v>41.582184397587412</v>
      </c>
    </row>
    <row r="2215" spans="1:4" x14ac:dyDescent="0.3">
      <c r="A2215">
        <v>2214</v>
      </c>
      <c r="B2215" s="14">
        <v>46.130319109023453</v>
      </c>
      <c r="C2215" s="14">
        <v>33.210005180386077</v>
      </c>
      <c r="D2215" s="5">
        <v>44.30049750678473</v>
      </c>
    </row>
    <row r="2216" spans="1:4" x14ac:dyDescent="0.3">
      <c r="A2216">
        <v>2215</v>
      </c>
      <c r="B2216" s="14">
        <v>42.080656787816437</v>
      </c>
      <c r="C2216" s="14">
        <v>34.998049974478135</v>
      </c>
      <c r="D2216" s="5">
        <v>42.713857381088637</v>
      </c>
    </row>
    <row r="2217" spans="1:4" x14ac:dyDescent="0.3">
      <c r="A2217">
        <v>2216</v>
      </c>
      <c r="B2217" s="14">
        <v>43.82640404729743</v>
      </c>
      <c r="C2217" s="14">
        <v>33.10235034784791</v>
      </c>
      <c r="D2217" s="5">
        <v>42.961901425709272</v>
      </c>
    </row>
    <row r="2218" spans="1:4" x14ac:dyDescent="0.3">
      <c r="A2218">
        <v>2217</v>
      </c>
      <c r="B2218" s="14">
        <v>45.79413289694898</v>
      </c>
      <c r="C2218" s="14">
        <v>33.776936323708853</v>
      </c>
      <c r="D2218" s="5">
        <v>45.287116553887074</v>
      </c>
    </row>
    <row r="2219" spans="1:4" x14ac:dyDescent="0.3">
      <c r="A2219">
        <v>2218</v>
      </c>
      <c r="B2219" s="14">
        <v>43.16766628787996</v>
      </c>
      <c r="C2219" s="14">
        <v>34.16343613148414</v>
      </c>
      <c r="D2219" s="5">
        <v>41.447036330638383</v>
      </c>
    </row>
    <row r="2220" spans="1:4" x14ac:dyDescent="0.3">
      <c r="A2220">
        <v>2219</v>
      </c>
      <c r="B2220" s="14">
        <v>42.447914915287733</v>
      </c>
      <c r="C2220" s="14">
        <v>35.012218805798511</v>
      </c>
      <c r="D2220" s="5">
        <v>45.071950158240483</v>
      </c>
    </row>
    <row r="2221" spans="1:4" x14ac:dyDescent="0.3">
      <c r="A2221">
        <v>2220</v>
      </c>
      <c r="B2221" s="14">
        <v>43.272397193548883</v>
      </c>
      <c r="C2221" s="14">
        <v>33.871025277151247</v>
      </c>
      <c r="D2221" s="5">
        <v>44.683215564191251</v>
      </c>
    </row>
    <row r="2222" spans="1:4" x14ac:dyDescent="0.3">
      <c r="A2222">
        <v>2221</v>
      </c>
      <c r="B2222" s="14">
        <v>44.762040429410192</v>
      </c>
      <c r="C2222" s="14">
        <v>32.921094568221818</v>
      </c>
      <c r="D2222" s="5">
        <v>45.249529229891891</v>
      </c>
    </row>
    <row r="2223" spans="1:4" x14ac:dyDescent="0.3">
      <c r="A2223">
        <v>2222</v>
      </c>
      <c r="B2223" s="14">
        <v>45.751892567269579</v>
      </c>
      <c r="C2223" s="14">
        <v>34.724597348227263</v>
      </c>
      <c r="D2223" s="5">
        <v>46.296368233769563</v>
      </c>
    </row>
    <row r="2224" spans="1:4" x14ac:dyDescent="0.3">
      <c r="A2224">
        <v>2223</v>
      </c>
      <c r="B2224" s="14">
        <v>44.066558357051342</v>
      </c>
      <c r="C2224" s="14">
        <v>33.680731294615747</v>
      </c>
      <c r="D2224" s="5">
        <v>42.270544119663732</v>
      </c>
    </row>
    <row r="2225" spans="1:4" x14ac:dyDescent="0.3">
      <c r="A2225">
        <v>2224</v>
      </c>
      <c r="B2225" s="14">
        <v>44.514394314316476</v>
      </c>
      <c r="C2225" s="14">
        <v>34.403864962586404</v>
      </c>
      <c r="D2225" s="5">
        <v>43.314345570985921</v>
      </c>
    </row>
    <row r="2226" spans="1:4" x14ac:dyDescent="0.3">
      <c r="A2226">
        <v>2225</v>
      </c>
      <c r="B2226" s="14">
        <v>46.651648772155831</v>
      </c>
      <c r="C2226" s="14">
        <v>33.495814253592002</v>
      </c>
      <c r="D2226" s="5">
        <v>44.705124031069722</v>
      </c>
    </row>
    <row r="2227" spans="1:4" x14ac:dyDescent="0.3">
      <c r="A2227">
        <v>2226</v>
      </c>
      <c r="B2227" s="14">
        <v>43.958102473431644</v>
      </c>
      <c r="C2227" s="14">
        <v>33.597639001372961</v>
      </c>
      <c r="D2227" s="5">
        <v>42.524395470363352</v>
      </c>
    </row>
    <row r="2228" spans="1:4" x14ac:dyDescent="0.3">
      <c r="A2228">
        <v>2227</v>
      </c>
      <c r="B2228" s="14">
        <v>43.716057206340373</v>
      </c>
      <c r="C2228" s="14">
        <v>34.982562551484556</v>
      </c>
      <c r="D2228" s="5">
        <v>43.767642131572188</v>
      </c>
    </row>
    <row r="2229" spans="1:4" x14ac:dyDescent="0.3">
      <c r="A2229">
        <v>2228</v>
      </c>
      <c r="B2229" s="14">
        <v>41.376290405822765</v>
      </c>
      <c r="C2229" s="14">
        <v>33.858267976073243</v>
      </c>
      <c r="D2229" s="5">
        <v>42.118691916457109</v>
      </c>
    </row>
    <row r="2230" spans="1:4" x14ac:dyDescent="0.3">
      <c r="A2230">
        <v>2229</v>
      </c>
      <c r="B2230" s="14">
        <v>44.028224644800851</v>
      </c>
      <c r="C2230" s="14">
        <v>33.674421386219919</v>
      </c>
      <c r="D2230" s="5">
        <v>42.823616796497134</v>
      </c>
    </row>
    <row r="2231" spans="1:4" x14ac:dyDescent="0.3">
      <c r="A2231">
        <v>2230</v>
      </c>
      <c r="B2231" s="14">
        <v>41.194531166493881</v>
      </c>
      <c r="C2231" s="14">
        <v>33.579196544376892</v>
      </c>
      <c r="D2231" s="5">
        <v>42.305709312437799</v>
      </c>
    </row>
    <row r="2232" spans="1:4" x14ac:dyDescent="0.3">
      <c r="A2232">
        <v>2231</v>
      </c>
      <c r="B2232" s="14">
        <v>40.473965743088712</v>
      </c>
      <c r="C2232" s="14">
        <v>35.490889795848197</v>
      </c>
      <c r="D2232" s="5">
        <v>39.712101479753322</v>
      </c>
    </row>
    <row r="2233" spans="1:4" x14ac:dyDescent="0.3">
      <c r="A2233">
        <v>2232</v>
      </c>
      <c r="B2233" s="14">
        <v>45.393426754871953</v>
      </c>
      <c r="C2233" s="14">
        <v>33.878432429221498</v>
      </c>
      <c r="D2233" s="5">
        <v>43.944868454768667</v>
      </c>
    </row>
    <row r="2234" spans="1:4" x14ac:dyDescent="0.3">
      <c r="A2234">
        <v>2233</v>
      </c>
      <c r="B2234" s="14">
        <v>42.171220983876481</v>
      </c>
      <c r="C2234" s="14">
        <v>37.232228942201147</v>
      </c>
      <c r="D2234" s="5">
        <v>39.931419615646099</v>
      </c>
    </row>
    <row r="2235" spans="1:4" x14ac:dyDescent="0.3">
      <c r="A2235">
        <v>2234</v>
      </c>
      <c r="B2235" s="14">
        <v>43.851483803667051</v>
      </c>
      <c r="C2235" s="14">
        <v>35.957325769376098</v>
      </c>
      <c r="D2235" s="5">
        <v>44.333680392717227</v>
      </c>
    </row>
    <row r="2236" spans="1:4" x14ac:dyDescent="0.3">
      <c r="A2236">
        <v>2235</v>
      </c>
      <c r="B2236" s="14">
        <v>45.441666956809058</v>
      </c>
      <c r="C2236" s="14">
        <v>34.378261555025937</v>
      </c>
      <c r="D2236" s="5">
        <v>44.0984969418258</v>
      </c>
    </row>
    <row r="2237" spans="1:4" x14ac:dyDescent="0.3">
      <c r="A2237">
        <v>2236</v>
      </c>
      <c r="B2237" s="14">
        <v>43.041971161125922</v>
      </c>
      <c r="C2237" s="14">
        <v>32.844821186942944</v>
      </c>
      <c r="D2237" s="5">
        <v>44.348540439826472</v>
      </c>
    </row>
    <row r="2238" spans="1:4" x14ac:dyDescent="0.3">
      <c r="A2238">
        <v>2237</v>
      </c>
      <c r="B2238" s="14">
        <v>42.085872683326926</v>
      </c>
      <c r="C2238" s="14">
        <v>34.400821522145137</v>
      </c>
      <c r="D2238" s="5">
        <v>40.667464789309385</v>
      </c>
    </row>
    <row r="2239" spans="1:4" x14ac:dyDescent="0.3">
      <c r="A2239">
        <v>2238</v>
      </c>
      <c r="B2239" s="14">
        <v>44.966933410949167</v>
      </c>
      <c r="C2239" s="14">
        <v>32.542818018157206</v>
      </c>
      <c r="D2239" s="5">
        <v>43.084331871315477</v>
      </c>
    </row>
    <row r="2240" spans="1:4" x14ac:dyDescent="0.3">
      <c r="A2240">
        <v>2239</v>
      </c>
      <c r="B2240" s="14">
        <v>45.863249372731858</v>
      </c>
      <c r="C2240" s="14">
        <v>35.116727544040529</v>
      </c>
      <c r="D2240" s="5">
        <v>41.604722750583285</v>
      </c>
    </row>
    <row r="2241" spans="1:4" x14ac:dyDescent="0.3">
      <c r="A2241">
        <v>2240</v>
      </c>
      <c r="B2241" s="14">
        <v>41.889339805967133</v>
      </c>
      <c r="C2241" s="14">
        <v>33.795372768545242</v>
      </c>
      <c r="D2241" s="5">
        <v>40.069772071537017</v>
      </c>
    </row>
    <row r="2242" spans="1:4" x14ac:dyDescent="0.3">
      <c r="A2242">
        <v>2241</v>
      </c>
      <c r="B2242" s="14">
        <v>42.424088737080432</v>
      </c>
      <c r="C2242" s="14">
        <v>34.627975394326668</v>
      </c>
      <c r="D2242" s="5">
        <v>42.343172574457441</v>
      </c>
    </row>
    <row r="2243" spans="1:4" x14ac:dyDescent="0.3">
      <c r="A2243">
        <v>2242</v>
      </c>
      <c r="B2243" s="14">
        <v>43.345492745643803</v>
      </c>
      <c r="C2243" s="14">
        <v>34.991743752889143</v>
      </c>
      <c r="D2243" s="5">
        <v>42.406569374612033</v>
      </c>
    </row>
    <row r="2244" spans="1:4" x14ac:dyDescent="0.3">
      <c r="A2244">
        <v>2243</v>
      </c>
      <c r="B2244" s="14">
        <v>44.542105522117062</v>
      </c>
      <c r="C2244" s="14">
        <v>33.731357560579305</v>
      </c>
      <c r="D2244" s="5">
        <v>45.083652079657803</v>
      </c>
    </row>
    <row r="2245" spans="1:4" x14ac:dyDescent="0.3">
      <c r="A2245">
        <v>2244</v>
      </c>
      <c r="B2245" s="14">
        <v>42.531435061412495</v>
      </c>
      <c r="C2245" s="14">
        <v>33.329584601180038</v>
      </c>
      <c r="D2245" s="5">
        <v>44.189873415891256</v>
      </c>
    </row>
    <row r="2246" spans="1:4" x14ac:dyDescent="0.3">
      <c r="A2246">
        <v>2245</v>
      </c>
      <c r="B2246" s="14">
        <v>42.483311391180649</v>
      </c>
      <c r="C2246" s="14">
        <v>33.613475247510138</v>
      </c>
      <c r="D2246" s="5">
        <v>45.572028850548712</v>
      </c>
    </row>
    <row r="2247" spans="1:4" x14ac:dyDescent="0.3">
      <c r="A2247">
        <v>2246</v>
      </c>
      <c r="B2247" s="14">
        <v>41.295213859341928</v>
      </c>
      <c r="C2247" s="14">
        <v>33.993511286488882</v>
      </c>
      <c r="D2247" s="5">
        <v>43.911405350588637</v>
      </c>
    </row>
    <row r="2248" spans="1:4" x14ac:dyDescent="0.3">
      <c r="A2248">
        <v>2247</v>
      </c>
      <c r="B2248" s="14">
        <v>46.528400711069295</v>
      </c>
      <c r="C2248" s="14">
        <v>34.455386603800449</v>
      </c>
      <c r="D2248" s="5">
        <v>42.727317899109501</v>
      </c>
    </row>
    <row r="2249" spans="1:4" x14ac:dyDescent="0.3">
      <c r="A2249">
        <v>2248</v>
      </c>
      <c r="B2249" s="14">
        <v>42.686878581164031</v>
      </c>
      <c r="C2249" s="14">
        <v>33.055194783019942</v>
      </c>
      <c r="D2249" s="5">
        <v>45.064524276240498</v>
      </c>
    </row>
    <row r="2250" spans="1:4" x14ac:dyDescent="0.3">
      <c r="A2250">
        <v>2249</v>
      </c>
      <c r="B2250" s="14">
        <v>43.515060647747163</v>
      </c>
      <c r="C2250" s="14">
        <v>33.917992976774926</v>
      </c>
      <c r="D2250" s="5">
        <v>43.022635232554777</v>
      </c>
    </row>
    <row r="2251" spans="1:4" x14ac:dyDescent="0.3">
      <c r="A2251">
        <v>2250</v>
      </c>
      <c r="B2251" s="14">
        <v>44.093127534053984</v>
      </c>
      <c r="C2251" s="14">
        <v>35.651376139281915</v>
      </c>
      <c r="D2251" s="5">
        <v>42.072692215385409</v>
      </c>
    </row>
    <row r="2252" spans="1:4" x14ac:dyDescent="0.3">
      <c r="A2252">
        <v>2251</v>
      </c>
      <c r="B2252" s="14">
        <v>45.43198503271163</v>
      </c>
      <c r="C2252" s="14">
        <v>31.25508377535434</v>
      </c>
      <c r="D2252" s="5">
        <v>43.008480091026215</v>
      </c>
    </row>
    <row r="2253" spans="1:4" x14ac:dyDescent="0.3">
      <c r="A2253">
        <v>2252</v>
      </c>
      <c r="B2253" s="14">
        <v>43.282789655201796</v>
      </c>
      <c r="C2253" s="14">
        <v>34.266595534381153</v>
      </c>
      <c r="D2253" s="5">
        <v>44.71788720040702</v>
      </c>
    </row>
    <row r="2254" spans="1:4" x14ac:dyDescent="0.3">
      <c r="A2254">
        <v>2253</v>
      </c>
      <c r="B2254" s="14">
        <v>43.904589135217179</v>
      </c>
      <c r="C2254" s="14">
        <v>34.007765766895567</v>
      </c>
      <c r="D2254" s="5">
        <v>44.087908028534862</v>
      </c>
    </row>
    <row r="2255" spans="1:4" x14ac:dyDescent="0.3">
      <c r="A2255">
        <v>2254</v>
      </c>
      <c r="B2255" s="14">
        <v>43.557537505533922</v>
      </c>
      <c r="C2255" s="14">
        <v>33.832570423096961</v>
      </c>
      <c r="D2255" s="5">
        <v>43.241186112682968</v>
      </c>
    </row>
    <row r="2256" spans="1:4" x14ac:dyDescent="0.3">
      <c r="A2256">
        <v>2255</v>
      </c>
      <c r="B2256" s="14">
        <v>45.131867999241791</v>
      </c>
      <c r="C2256" s="14">
        <v>36.728614588063444</v>
      </c>
      <c r="D2256" s="5">
        <v>43.404241207679547</v>
      </c>
    </row>
    <row r="2257" spans="1:4" x14ac:dyDescent="0.3">
      <c r="A2257">
        <v>2256</v>
      </c>
      <c r="B2257" s="14">
        <v>42.504596847090156</v>
      </c>
      <c r="C2257" s="14">
        <v>34.313705604182061</v>
      </c>
      <c r="D2257" s="5">
        <v>41.694899499820039</v>
      </c>
    </row>
    <row r="2258" spans="1:4" x14ac:dyDescent="0.3">
      <c r="A2258">
        <v>2257</v>
      </c>
      <c r="B2258" s="14">
        <v>44.138100122304451</v>
      </c>
      <c r="C2258" s="14">
        <v>34.202154157692689</v>
      </c>
      <c r="D2258" s="5">
        <v>40.840164942356139</v>
      </c>
    </row>
    <row r="2259" spans="1:4" x14ac:dyDescent="0.3">
      <c r="A2259">
        <v>2258</v>
      </c>
      <c r="B2259" s="14">
        <v>43.063229452345851</v>
      </c>
      <c r="C2259" s="14">
        <v>34.202657944834243</v>
      </c>
      <c r="D2259" s="5">
        <v>43.451759468994418</v>
      </c>
    </row>
    <row r="2260" spans="1:4" x14ac:dyDescent="0.3">
      <c r="A2260">
        <v>2259</v>
      </c>
      <c r="B2260" s="14">
        <v>42.86858852730473</v>
      </c>
      <c r="C2260" s="14">
        <v>34.590139252087525</v>
      </c>
      <c r="D2260" s="5">
        <v>44.576980425026846</v>
      </c>
    </row>
    <row r="2261" spans="1:4" x14ac:dyDescent="0.3">
      <c r="A2261">
        <v>2260</v>
      </c>
      <c r="B2261" s="14">
        <v>41.645448257623478</v>
      </c>
      <c r="C2261" s="14">
        <v>36.064280779638416</v>
      </c>
      <c r="D2261" s="5">
        <v>44.252215422930888</v>
      </c>
    </row>
    <row r="2262" spans="1:4" x14ac:dyDescent="0.3">
      <c r="A2262">
        <v>2261</v>
      </c>
      <c r="B2262" s="14">
        <v>42.399091174411865</v>
      </c>
      <c r="C2262" s="14">
        <v>38.13600705988874</v>
      </c>
      <c r="D2262" s="5">
        <v>44.017025997370389</v>
      </c>
    </row>
    <row r="2263" spans="1:4" x14ac:dyDescent="0.3">
      <c r="A2263">
        <v>2262</v>
      </c>
      <c r="B2263" s="14">
        <v>41.956887022383988</v>
      </c>
      <c r="C2263" s="14">
        <v>34.720473826224854</v>
      </c>
      <c r="D2263" s="5">
        <v>43.698393210997018</v>
      </c>
    </row>
    <row r="2264" spans="1:4" x14ac:dyDescent="0.3">
      <c r="A2264">
        <v>2263</v>
      </c>
      <c r="B2264" s="14">
        <v>43.550975090542984</v>
      </c>
      <c r="C2264" s="14">
        <v>34.335060826201094</v>
      </c>
      <c r="D2264" s="5">
        <v>43.830207733924745</v>
      </c>
    </row>
    <row r="2265" spans="1:4" x14ac:dyDescent="0.3">
      <c r="A2265">
        <v>2264</v>
      </c>
      <c r="B2265" s="14">
        <v>41.545429907854135</v>
      </c>
      <c r="C2265" s="14">
        <v>36.387068563664918</v>
      </c>
      <c r="D2265" s="5">
        <v>42.818104592281038</v>
      </c>
    </row>
    <row r="2266" spans="1:4" x14ac:dyDescent="0.3">
      <c r="A2266">
        <v>2265</v>
      </c>
      <c r="B2266" s="14">
        <v>45.083810101119319</v>
      </c>
      <c r="C2266" s="14">
        <v>32.634676776648618</v>
      </c>
      <c r="D2266" s="5">
        <v>44.890528731372235</v>
      </c>
    </row>
    <row r="2267" spans="1:4" x14ac:dyDescent="0.3">
      <c r="A2267">
        <v>2266</v>
      </c>
      <c r="B2267" s="14">
        <v>42.693592091585067</v>
      </c>
      <c r="C2267" s="14">
        <v>33.317726910021626</v>
      </c>
      <c r="D2267" s="5">
        <v>43.185639017786073</v>
      </c>
    </row>
    <row r="2268" spans="1:4" x14ac:dyDescent="0.3">
      <c r="A2268">
        <v>2267</v>
      </c>
      <c r="B2268" s="14">
        <v>45.712853576669502</v>
      </c>
      <c r="C2268" s="14">
        <v>35.140062355450375</v>
      </c>
      <c r="D2268" s="5">
        <v>43.311324467831831</v>
      </c>
    </row>
    <row r="2269" spans="1:4" x14ac:dyDescent="0.3">
      <c r="A2269">
        <v>2268</v>
      </c>
      <c r="B2269" s="14">
        <v>42.230552509652007</v>
      </c>
      <c r="C2269" s="14">
        <v>32.869259954030753</v>
      </c>
      <c r="D2269" s="5">
        <v>42.975831583728066</v>
      </c>
    </row>
    <row r="2270" spans="1:4" x14ac:dyDescent="0.3">
      <c r="A2270">
        <v>2269</v>
      </c>
      <c r="B2270" s="14">
        <v>43.885704467621878</v>
      </c>
      <c r="C2270" s="14">
        <v>35.330950161204264</v>
      </c>
      <c r="D2270" s="5">
        <v>44.016865542598026</v>
      </c>
    </row>
    <row r="2271" spans="1:4" x14ac:dyDescent="0.3">
      <c r="A2271">
        <v>2270</v>
      </c>
      <c r="B2271" s="14">
        <v>45.152557783625682</v>
      </c>
      <c r="C2271" s="14">
        <v>33.992675604389646</v>
      </c>
      <c r="D2271" s="5">
        <v>43.819546080882226</v>
      </c>
    </row>
    <row r="2272" spans="1:4" x14ac:dyDescent="0.3">
      <c r="A2272">
        <v>2271</v>
      </c>
      <c r="B2272" s="14">
        <v>44.05250234763826</v>
      </c>
      <c r="C2272" s="14">
        <v>35.526185717711613</v>
      </c>
      <c r="D2272" s="5">
        <v>42.751636005733339</v>
      </c>
    </row>
    <row r="2273" spans="1:4" x14ac:dyDescent="0.3">
      <c r="A2273">
        <v>2272</v>
      </c>
      <c r="B2273" s="14">
        <v>43.980083720002327</v>
      </c>
      <c r="C2273" s="14">
        <v>34.665290960819398</v>
      </c>
      <c r="D2273" s="5">
        <v>43.229147925800604</v>
      </c>
    </row>
    <row r="2274" spans="1:4" x14ac:dyDescent="0.3">
      <c r="A2274">
        <v>2273</v>
      </c>
      <c r="B2274" s="14">
        <v>43.582064411189187</v>
      </c>
      <c r="C2274" s="14">
        <v>33.926699797585769</v>
      </c>
      <c r="D2274" s="5">
        <v>43.338647481720997</v>
      </c>
    </row>
    <row r="2275" spans="1:4" x14ac:dyDescent="0.3">
      <c r="A2275">
        <v>2274</v>
      </c>
      <c r="B2275" s="14">
        <v>42.904358867104364</v>
      </c>
      <c r="C2275" s="14">
        <v>35.351416232608855</v>
      </c>
      <c r="D2275" s="5">
        <v>42.336603529803249</v>
      </c>
    </row>
    <row r="2276" spans="1:4" x14ac:dyDescent="0.3">
      <c r="A2276">
        <v>2275</v>
      </c>
      <c r="B2276" s="14">
        <v>43.629565649571994</v>
      </c>
      <c r="C2276" s="14">
        <v>33.661176432642279</v>
      </c>
      <c r="D2276" s="5">
        <v>44.890079500609517</v>
      </c>
    </row>
    <row r="2277" spans="1:4" x14ac:dyDescent="0.3">
      <c r="A2277">
        <v>2276</v>
      </c>
      <c r="B2277" s="14">
        <v>42.593576806117426</v>
      </c>
      <c r="C2277" s="14">
        <v>34.181244412259659</v>
      </c>
      <c r="D2277" s="5">
        <v>43.412657748360679</v>
      </c>
    </row>
    <row r="2278" spans="1:4" x14ac:dyDescent="0.3">
      <c r="A2278">
        <v>2277</v>
      </c>
      <c r="B2278" s="14">
        <v>45.21219910184665</v>
      </c>
      <c r="C2278" s="14">
        <v>32.601316932293102</v>
      </c>
      <c r="D2278" s="5">
        <v>43.085449024825166</v>
      </c>
    </row>
    <row r="2279" spans="1:4" x14ac:dyDescent="0.3">
      <c r="A2279">
        <v>2278</v>
      </c>
      <c r="B2279" s="14">
        <v>41.725177560206902</v>
      </c>
      <c r="C2279" s="14">
        <v>35.345516524643791</v>
      </c>
      <c r="D2279" s="5">
        <v>45.20599196324725</v>
      </c>
    </row>
    <row r="2280" spans="1:4" x14ac:dyDescent="0.3">
      <c r="A2280">
        <v>2279</v>
      </c>
      <c r="B2280" s="14">
        <v>41.720154961200407</v>
      </c>
      <c r="C2280" s="14">
        <v>32.513895737684955</v>
      </c>
      <c r="D2280" s="5">
        <v>42.860837652292958</v>
      </c>
    </row>
    <row r="2281" spans="1:4" x14ac:dyDescent="0.3">
      <c r="A2281">
        <v>2280</v>
      </c>
      <c r="B2281" s="14">
        <v>44.403196707323694</v>
      </c>
      <c r="C2281" s="14">
        <v>34.799258571417852</v>
      </c>
      <c r="D2281" s="5">
        <v>44.870452644594337</v>
      </c>
    </row>
    <row r="2282" spans="1:4" x14ac:dyDescent="0.3">
      <c r="A2282">
        <v>2281</v>
      </c>
      <c r="B2282" s="14">
        <v>43.827730816004987</v>
      </c>
      <c r="C2282" s="14">
        <v>32.46899899002193</v>
      </c>
      <c r="D2282" s="5">
        <v>43.731444483810648</v>
      </c>
    </row>
    <row r="2283" spans="1:4" x14ac:dyDescent="0.3">
      <c r="A2283">
        <v>2282</v>
      </c>
      <c r="B2283" s="14">
        <v>45.290972306926044</v>
      </c>
      <c r="C2283" s="14">
        <v>34.346479182270507</v>
      </c>
      <c r="D2283" s="5">
        <v>41.404846681356076</v>
      </c>
    </row>
    <row r="2284" spans="1:4" x14ac:dyDescent="0.3">
      <c r="A2284">
        <v>2283</v>
      </c>
      <c r="B2284" s="14">
        <v>42.745363616180775</v>
      </c>
      <c r="C2284" s="14">
        <v>34.596358040576334</v>
      </c>
      <c r="D2284" s="5">
        <v>43.471939448171064</v>
      </c>
    </row>
    <row r="2285" spans="1:4" x14ac:dyDescent="0.3">
      <c r="A2285">
        <v>2284</v>
      </c>
      <c r="B2285" s="14">
        <v>40.994763868028727</v>
      </c>
      <c r="C2285" s="14">
        <v>33.679672366871799</v>
      </c>
      <c r="D2285" s="5">
        <v>43.632170619350404</v>
      </c>
    </row>
    <row r="2286" spans="1:4" x14ac:dyDescent="0.3">
      <c r="A2286">
        <v>2285</v>
      </c>
      <c r="B2286" s="14">
        <v>42.132883427003101</v>
      </c>
      <c r="C2286" s="14">
        <v>34.257953172591201</v>
      </c>
      <c r="D2286" s="5">
        <v>40.656118671667713</v>
      </c>
    </row>
    <row r="2287" spans="1:4" x14ac:dyDescent="0.3">
      <c r="A2287">
        <v>2286</v>
      </c>
      <c r="B2287" s="14">
        <v>42.074146064434274</v>
      </c>
      <c r="C2287" s="14">
        <v>34.113917458152876</v>
      </c>
      <c r="D2287" s="5">
        <v>43.697631423403067</v>
      </c>
    </row>
    <row r="2288" spans="1:4" x14ac:dyDescent="0.3">
      <c r="A2288">
        <v>2287</v>
      </c>
      <c r="B2288" s="14">
        <v>44.070253428946216</v>
      </c>
      <c r="C2288" s="14">
        <v>34.793821819850557</v>
      </c>
      <c r="D2288" s="5">
        <v>41.626877630363929</v>
      </c>
    </row>
    <row r="2289" spans="1:4" x14ac:dyDescent="0.3">
      <c r="A2289">
        <v>2288</v>
      </c>
      <c r="B2289" s="14">
        <v>43.689141819948915</v>
      </c>
      <c r="C2289" s="14">
        <v>34.130487002235569</v>
      </c>
      <c r="D2289" s="5">
        <v>39.615242866090504</v>
      </c>
    </row>
    <row r="2290" spans="1:4" x14ac:dyDescent="0.3">
      <c r="A2290">
        <v>2289</v>
      </c>
      <c r="B2290" s="14">
        <v>45.772932697043281</v>
      </c>
      <c r="C2290" s="14">
        <v>35.110563177897639</v>
      </c>
      <c r="D2290" s="5">
        <v>43.354838417644956</v>
      </c>
    </row>
    <row r="2291" spans="1:4" x14ac:dyDescent="0.3">
      <c r="A2291">
        <v>2290</v>
      </c>
      <c r="B2291" s="14">
        <v>42.846804813789973</v>
      </c>
      <c r="C2291" s="14">
        <v>35.335536274742367</v>
      </c>
      <c r="D2291" s="5">
        <v>44.388862380989686</v>
      </c>
    </row>
    <row r="2292" spans="1:4" x14ac:dyDescent="0.3">
      <c r="A2292">
        <v>2291</v>
      </c>
      <c r="B2292" s="14">
        <v>44.745649535986452</v>
      </c>
      <c r="C2292" s="14">
        <v>32.47218601973028</v>
      </c>
      <c r="D2292" s="5">
        <v>41.497393382572241</v>
      </c>
    </row>
    <row r="2293" spans="1:4" x14ac:dyDescent="0.3">
      <c r="A2293">
        <v>2292</v>
      </c>
      <c r="B2293" s="14">
        <v>41.036867248084711</v>
      </c>
      <c r="C2293" s="14">
        <v>35.259808019595795</v>
      </c>
      <c r="D2293" s="5">
        <v>43.399422123435805</v>
      </c>
    </row>
    <row r="2294" spans="1:4" x14ac:dyDescent="0.3">
      <c r="A2294">
        <v>2293</v>
      </c>
      <c r="B2294" s="14">
        <v>42.532577432049465</v>
      </c>
      <c r="C2294" s="14">
        <v>33.667453411434643</v>
      </c>
      <c r="D2294" s="5">
        <v>44.048674700047215</v>
      </c>
    </row>
    <row r="2295" spans="1:4" x14ac:dyDescent="0.3">
      <c r="A2295">
        <v>2294</v>
      </c>
      <c r="B2295" s="14">
        <v>43.942546269899722</v>
      </c>
      <c r="C2295" s="14">
        <v>35.392468639998768</v>
      </c>
      <c r="D2295" s="5">
        <v>43.249910832726457</v>
      </c>
    </row>
    <row r="2296" spans="1:4" x14ac:dyDescent="0.3">
      <c r="A2296">
        <v>2295</v>
      </c>
      <c r="B2296" s="14">
        <v>44.452857793878664</v>
      </c>
      <c r="C2296" s="14">
        <v>33.741624416039194</v>
      </c>
      <c r="D2296" s="5">
        <v>43.040845916308498</v>
      </c>
    </row>
    <row r="2297" spans="1:4" x14ac:dyDescent="0.3">
      <c r="A2297">
        <v>2296</v>
      </c>
      <c r="B2297" s="14">
        <v>44.823754852854364</v>
      </c>
      <c r="C2297" s="14">
        <v>33.69789336015608</v>
      </c>
      <c r="D2297" s="5">
        <v>41.507298923018553</v>
      </c>
    </row>
    <row r="2298" spans="1:4" x14ac:dyDescent="0.3">
      <c r="A2298">
        <v>2297</v>
      </c>
      <c r="B2298" s="14">
        <v>42.08620332426689</v>
      </c>
      <c r="C2298" s="14">
        <v>34.461229237752384</v>
      </c>
      <c r="D2298" s="5">
        <v>45.343321700034984</v>
      </c>
    </row>
    <row r="2299" spans="1:4" x14ac:dyDescent="0.3">
      <c r="A2299">
        <v>2298</v>
      </c>
      <c r="B2299" s="14">
        <v>43.517389363271711</v>
      </c>
      <c r="C2299" s="14">
        <v>33.237154869656351</v>
      </c>
      <c r="D2299" s="5">
        <v>45.424890178406152</v>
      </c>
    </row>
    <row r="2300" spans="1:4" x14ac:dyDescent="0.3">
      <c r="A2300">
        <v>2299</v>
      </c>
      <c r="B2300" s="14">
        <v>41.429663219054675</v>
      </c>
      <c r="C2300" s="14">
        <v>34.789549567709294</v>
      </c>
      <c r="D2300" s="5">
        <v>41.520044408102528</v>
      </c>
    </row>
    <row r="2301" spans="1:4" x14ac:dyDescent="0.3">
      <c r="A2301">
        <v>2300</v>
      </c>
      <c r="B2301" s="14">
        <v>43.120013127908614</v>
      </c>
      <c r="C2301" s="14">
        <v>33.951024900347548</v>
      </c>
      <c r="D2301" s="5">
        <v>43.276430262282311</v>
      </c>
    </row>
    <row r="2302" spans="1:4" x14ac:dyDescent="0.3">
      <c r="A2302">
        <v>2301</v>
      </c>
      <c r="B2302" s="14">
        <v>42.273472715220507</v>
      </c>
      <c r="C2302" s="14">
        <v>32.863514480035455</v>
      </c>
      <c r="D2302" s="5">
        <v>40.99385248169262</v>
      </c>
    </row>
    <row r="2303" spans="1:4" x14ac:dyDescent="0.3">
      <c r="A2303">
        <v>2302</v>
      </c>
      <c r="B2303" s="14">
        <v>43.793917511984404</v>
      </c>
      <c r="C2303" s="14">
        <v>36.521777903904294</v>
      </c>
      <c r="D2303" s="5">
        <v>47.506108700375904</v>
      </c>
    </row>
    <row r="2304" spans="1:4" x14ac:dyDescent="0.3">
      <c r="A2304">
        <v>2303</v>
      </c>
      <c r="B2304" s="14">
        <v>44.574736051585312</v>
      </c>
      <c r="C2304" s="14">
        <v>33.234498037586995</v>
      </c>
      <c r="D2304" s="5">
        <v>42.484839463292538</v>
      </c>
    </row>
    <row r="2305" spans="1:4" x14ac:dyDescent="0.3">
      <c r="A2305">
        <v>2304</v>
      </c>
      <c r="B2305" s="14">
        <v>42.459652994895862</v>
      </c>
      <c r="C2305" s="14">
        <v>32.998019367548615</v>
      </c>
      <c r="D2305" s="5">
        <v>42.987279641029602</v>
      </c>
    </row>
    <row r="2306" spans="1:4" x14ac:dyDescent="0.3">
      <c r="A2306">
        <v>2305</v>
      </c>
      <c r="B2306" s="14">
        <v>45.819181016349241</v>
      </c>
      <c r="C2306" s="14">
        <v>33.87199049367478</v>
      </c>
      <c r="D2306" s="5">
        <v>45.028026538352073</v>
      </c>
    </row>
    <row r="2307" spans="1:4" x14ac:dyDescent="0.3">
      <c r="A2307">
        <v>2306</v>
      </c>
      <c r="B2307" s="14">
        <v>46.060907491320947</v>
      </c>
      <c r="C2307" s="14">
        <v>36.316404554439316</v>
      </c>
      <c r="D2307" s="5">
        <v>42.326077792303565</v>
      </c>
    </row>
    <row r="2308" spans="1:4" x14ac:dyDescent="0.3">
      <c r="A2308">
        <v>2307</v>
      </c>
      <c r="B2308" s="14">
        <v>41.489586324857669</v>
      </c>
      <c r="C2308" s="14">
        <v>34.291603324074643</v>
      </c>
      <c r="D2308" s="5">
        <v>43.892588310739399</v>
      </c>
    </row>
    <row r="2309" spans="1:4" x14ac:dyDescent="0.3">
      <c r="A2309">
        <v>2308</v>
      </c>
      <c r="B2309" s="14">
        <v>44.632745961704195</v>
      </c>
      <c r="C2309" s="14">
        <v>35.194799025779695</v>
      </c>
      <c r="D2309" s="5">
        <v>45.222942217378488</v>
      </c>
    </row>
    <row r="2310" spans="1:4" x14ac:dyDescent="0.3">
      <c r="A2310">
        <v>2309</v>
      </c>
      <c r="B2310" s="14">
        <v>44.13975878877438</v>
      </c>
      <c r="C2310" s="14">
        <v>35.145132056383147</v>
      </c>
      <c r="D2310" s="5">
        <v>44.82231764904828</v>
      </c>
    </row>
    <row r="2311" spans="1:4" x14ac:dyDescent="0.3">
      <c r="A2311">
        <v>2310</v>
      </c>
      <c r="B2311" s="14">
        <v>43.196298923636874</v>
      </c>
      <c r="C2311" s="14">
        <v>34.26341002004137</v>
      </c>
      <c r="D2311" s="5">
        <v>44.197170782567213</v>
      </c>
    </row>
    <row r="2312" spans="1:4" x14ac:dyDescent="0.3">
      <c r="A2312">
        <v>2311</v>
      </c>
      <c r="B2312" s="14">
        <v>45.496598260167666</v>
      </c>
      <c r="C2312" s="14">
        <v>33.114788126001343</v>
      </c>
      <c r="D2312" s="5">
        <v>43.705080203290187</v>
      </c>
    </row>
    <row r="2313" spans="1:4" x14ac:dyDescent="0.3">
      <c r="A2313">
        <v>2312</v>
      </c>
      <c r="B2313" s="14">
        <v>43.177289141301728</v>
      </c>
      <c r="C2313" s="14">
        <v>33.536989236206281</v>
      </c>
      <c r="D2313" s="5">
        <v>42.474721960524057</v>
      </c>
    </row>
    <row r="2314" spans="1:4" x14ac:dyDescent="0.3">
      <c r="A2314">
        <v>2313</v>
      </c>
      <c r="B2314" s="14">
        <v>42.201788852067132</v>
      </c>
      <c r="C2314" s="14">
        <v>35.956968614441976</v>
      </c>
      <c r="D2314" s="5">
        <v>43.616778442394981</v>
      </c>
    </row>
    <row r="2315" spans="1:4" x14ac:dyDescent="0.3">
      <c r="A2315">
        <v>2314</v>
      </c>
      <c r="B2315" s="14">
        <v>43.220268028269977</v>
      </c>
      <c r="C2315" s="14">
        <v>33.935365029132271</v>
      </c>
      <c r="D2315" s="5">
        <v>41.528391405569316</v>
      </c>
    </row>
    <row r="2316" spans="1:4" x14ac:dyDescent="0.3">
      <c r="A2316">
        <v>2315</v>
      </c>
      <c r="B2316" s="14">
        <v>43.061658264682663</v>
      </c>
      <c r="C2316" s="14">
        <v>33.740775295143003</v>
      </c>
      <c r="D2316" s="5">
        <v>42.548427006224586</v>
      </c>
    </row>
    <row r="2317" spans="1:4" x14ac:dyDescent="0.3">
      <c r="A2317">
        <v>2316</v>
      </c>
      <c r="B2317" s="14">
        <v>43.267919508867465</v>
      </c>
      <c r="C2317" s="14">
        <v>35.158129231968736</v>
      </c>
      <c r="D2317" s="5">
        <v>44.891601743684596</v>
      </c>
    </row>
    <row r="2318" spans="1:4" x14ac:dyDescent="0.3">
      <c r="A2318">
        <v>2317</v>
      </c>
      <c r="B2318" s="14">
        <v>40.721140955789778</v>
      </c>
      <c r="C2318" s="14">
        <v>34.383265510814887</v>
      </c>
      <c r="D2318" s="5">
        <v>42.367191127894131</v>
      </c>
    </row>
    <row r="2319" spans="1:4" x14ac:dyDescent="0.3">
      <c r="A2319">
        <v>2318</v>
      </c>
      <c r="B2319" s="14">
        <v>42.227416858855456</v>
      </c>
      <c r="C2319" s="14">
        <v>34.608886786041893</v>
      </c>
      <c r="D2319" s="5">
        <v>42.449306462604284</v>
      </c>
    </row>
    <row r="2320" spans="1:4" x14ac:dyDescent="0.3">
      <c r="A2320">
        <v>2319</v>
      </c>
      <c r="B2320" s="14">
        <v>44.26791593977525</v>
      </c>
      <c r="C2320" s="14">
        <v>37.19199617603222</v>
      </c>
      <c r="D2320" s="5">
        <v>41.447141970762132</v>
      </c>
    </row>
    <row r="2321" spans="1:4" x14ac:dyDescent="0.3">
      <c r="A2321">
        <v>2320</v>
      </c>
      <c r="B2321" s="14">
        <v>44.456762218943666</v>
      </c>
      <c r="C2321" s="14">
        <v>32.748314389709378</v>
      </c>
      <c r="D2321" s="5">
        <v>39.515227932088067</v>
      </c>
    </row>
    <row r="2322" spans="1:4" x14ac:dyDescent="0.3">
      <c r="A2322">
        <v>2321</v>
      </c>
      <c r="B2322" s="14">
        <v>44.15115943143141</v>
      </c>
      <c r="C2322" s="14">
        <v>34.756786771087242</v>
      </c>
      <c r="D2322" s="5">
        <v>42.274873819989878</v>
      </c>
    </row>
    <row r="2323" spans="1:4" x14ac:dyDescent="0.3">
      <c r="A2323">
        <v>2322</v>
      </c>
      <c r="B2323" s="14">
        <v>44.580054391919262</v>
      </c>
      <c r="C2323" s="14">
        <v>33.370721547489069</v>
      </c>
      <c r="D2323" s="5">
        <v>40.72785820271605</v>
      </c>
    </row>
    <row r="2324" spans="1:4" x14ac:dyDescent="0.3">
      <c r="A2324">
        <v>2323</v>
      </c>
      <c r="B2324" s="14">
        <v>44.700693283985757</v>
      </c>
      <c r="C2324" s="14">
        <v>34.981010566485672</v>
      </c>
      <c r="D2324" s="5">
        <v>43.980293506004372</v>
      </c>
    </row>
    <row r="2325" spans="1:4" x14ac:dyDescent="0.3">
      <c r="A2325">
        <v>2324</v>
      </c>
      <c r="B2325" s="14">
        <v>42.937454444461807</v>
      </c>
      <c r="C2325" s="14">
        <v>34.152198073095505</v>
      </c>
      <c r="D2325" s="5">
        <v>44.677763113801745</v>
      </c>
    </row>
    <row r="2326" spans="1:4" x14ac:dyDescent="0.3">
      <c r="A2326">
        <v>2325</v>
      </c>
      <c r="B2326" s="14">
        <v>43.863664619320438</v>
      </c>
      <c r="C2326" s="14">
        <v>33.415292168741516</v>
      </c>
      <c r="D2326" s="5">
        <v>40.384973468481164</v>
      </c>
    </row>
    <row r="2327" spans="1:4" x14ac:dyDescent="0.3">
      <c r="A2327">
        <v>2326</v>
      </c>
      <c r="B2327" s="14">
        <v>43.434916987794089</v>
      </c>
      <c r="C2327" s="14">
        <v>37.802588225602953</v>
      </c>
      <c r="D2327" s="5">
        <v>40.400879594691666</v>
      </c>
    </row>
    <row r="2328" spans="1:4" x14ac:dyDescent="0.3">
      <c r="A2328">
        <v>2327</v>
      </c>
      <c r="B2328" s="14">
        <v>41.767977346369484</v>
      </c>
      <c r="C2328" s="14">
        <v>34.203508908795932</v>
      </c>
      <c r="D2328" s="5">
        <v>44.094759816895085</v>
      </c>
    </row>
    <row r="2329" spans="1:4" x14ac:dyDescent="0.3">
      <c r="A2329">
        <v>2328</v>
      </c>
      <c r="B2329" s="14">
        <v>42.733106971722592</v>
      </c>
      <c r="C2329" s="14">
        <v>36.795484170953152</v>
      </c>
      <c r="D2329" s="5">
        <v>41.81625432315613</v>
      </c>
    </row>
    <row r="2330" spans="1:4" x14ac:dyDescent="0.3">
      <c r="A2330">
        <v>2329</v>
      </c>
      <c r="B2330" s="14">
        <v>45.9653017136676</v>
      </c>
      <c r="C2330" s="14">
        <v>35.662549087325111</v>
      </c>
      <c r="D2330" s="5">
        <v>41.630778290206443</v>
      </c>
    </row>
    <row r="2331" spans="1:4" x14ac:dyDescent="0.3">
      <c r="A2331">
        <v>2330</v>
      </c>
      <c r="B2331" s="14">
        <v>43.991362241573469</v>
      </c>
      <c r="C2331" s="14">
        <v>36.14074460525309</v>
      </c>
      <c r="D2331" s="5">
        <v>44.026012723201234</v>
      </c>
    </row>
    <row r="2332" spans="1:4" x14ac:dyDescent="0.3">
      <c r="A2332">
        <v>2331</v>
      </c>
      <c r="B2332" s="14">
        <v>42.946252137452156</v>
      </c>
      <c r="C2332" s="14">
        <v>34.414534058057811</v>
      </c>
      <c r="D2332" s="5">
        <v>45.343760532816631</v>
      </c>
    </row>
    <row r="2333" spans="1:4" x14ac:dyDescent="0.3">
      <c r="A2333">
        <v>2332</v>
      </c>
      <c r="B2333" s="14">
        <v>42.267835244888929</v>
      </c>
      <c r="C2333" s="14">
        <v>34.14497359088859</v>
      </c>
      <c r="D2333" s="5">
        <v>45.253423478138487</v>
      </c>
    </row>
    <row r="2334" spans="1:4" x14ac:dyDescent="0.3">
      <c r="A2334">
        <v>2333</v>
      </c>
      <c r="B2334" s="14">
        <v>42.576242183257598</v>
      </c>
      <c r="C2334" s="14">
        <v>35.438912106054019</v>
      </c>
      <c r="D2334" s="5">
        <v>45.332769576200533</v>
      </c>
    </row>
    <row r="2335" spans="1:4" x14ac:dyDescent="0.3">
      <c r="A2335">
        <v>2334</v>
      </c>
      <c r="B2335" s="14">
        <v>42.544395105747846</v>
      </c>
      <c r="C2335" s="14">
        <v>34.558875876764205</v>
      </c>
      <c r="D2335" s="5">
        <v>44.526780779450945</v>
      </c>
    </row>
    <row r="2336" spans="1:4" x14ac:dyDescent="0.3">
      <c r="A2336">
        <v>2335</v>
      </c>
      <c r="B2336" s="14">
        <v>40.551029225108138</v>
      </c>
      <c r="C2336" s="14">
        <v>33.934010156658537</v>
      </c>
      <c r="D2336" s="5">
        <v>42.939950167415631</v>
      </c>
    </row>
    <row r="2337" spans="1:4" x14ac:dyDescent="0.3">
      <c r="A2337">
        <v>2336</v>
      </c>
      <c r="B2337" s="14">
        <v>43.819369540140528</v>
      </c>
      <c r="C2337" s="14">
        <v>32.852648849510523</v>
      </c>
      <c r="D2337" s="5">
        <v>43.344031078011838</v>
      </c>
    </row>
    <row r="2338" spans="1:4" x14ac:dyDescent="0.3">
      <c r="A2338">
        <v>2337</v>
      </c>
      <c r="B2338" s="14">
        <v>43.074405110553521</v>
      </c>
      <c r="C2338" s="14">
        <v>35.450976845876816</v>
      </c>
      <c r="D2338" s="5">
        <v>40.683551624183529</v>
      </c>
    </row>
    <row r="2339" spans="1:4" x14ac:dyDescent="0.3">
      <c r="A2339">
        <v>2338</v>
      </c>
      <c r="B2339" s="14">
        <v>44.713428087892495</v>
      </c>
      <c r="C2339" s="14">
        <v>35.2573779665572</v>
      </c>
      <c r="D2339" s="5">
        <v>41.686308186358239</v>
      </c>
    </row>
    <row r="2340" spans="1:4" x14ac:dyDescent="0.3">
      <c r="A2340">
        <v>2339</v>
      </c>
      <c r="B2340" s="14">
        <v>42.705134592705974</v>
      </c>
      <c r="C2340" s="14">
        <v>35.918456345045222</v>
      </c>
      <c r="D2340" s="5">
        <v>43.420103560868121</v>
      </c>
    </row>
    <row r="2341" spans="1:4" x14ac:dyDescent="0.3">
      <c r="A2341">
        <v>2340</v>
      </c>
      <c r="B2341" s="14">
        <v>41.391759126197769</v>
      </c>
      <c r="C2341" s="14">
        <v>32.023688997304745</v>
      </c>
      <c r="D2341" s="5">
        <v>42.513651594351558</v>
      </c>
    </row>
    <row r="2342" spans="1:4" x14ac:dyDescent="0.3">
      <c r="A2342">
        <v>2341</v>
      </c>
      <c r="B2342" s="14">
        <v>45.010635517497342</v>
      </c>
      <c r="C2342" s="14">
        <v>35.127229481057668</v>
      </c>
      <c r="D2342" s="5">
        <v>43.799902334885012</v>
      </c>
    </row>
    <row r="2343" spans="1:4" x14ac:dyDescent="0.3">
      <c r="A2343">
        <v>2342</v>
      </c>
      <c r="B2343" s="14">
        <v>42.777266879266314</v>
      </c>
      <c r="C2343" s="14">
        <v>32.529286602529993</v>
      </c>
      <c r="D2343" s="5">
        <v>42.984452689193617</v>
      </c>
    </row>
    <row r="2344" spans="1:4" x14ac:dyDescent="0.3">
      <c r="A2344">
        <v>2343</v>
      </c>
      <c r="B2344" s="14">
        <v>42.877840323190121</v>
      </c>
      <c r="C2344" s="14">
        <v>34.118020532933379</v>
      </c>
      <c r="D2344" s="5">
        <v>42.141106667026897</v>
      </c>
    </row>
    <row r="2345" spans="1:4" x14ac:dyDescent="0.3">
      <c r="A2345">
        <v>2344</v>
      </c>
      <c r="B2345" s="14">
        <v>43.150659319436187</v>
      </c>
      <c r="C2345" s="14">
        <v>33.882622594196661</v>
      </c>
      <c r="D2345" s="5">
        <v>43.288101918021482</v>
      </c>
    </row>
    <row r="2346" spans="1:4" x14ac:dyDescent="0.3">
      <c r="A2346">
        <v>2345</v>
      </c>
      <c r="B2346" s="14">
        <v>43.808257804686654</v>
      </c>
      <c r="C2346" s="14">
        <v>34.48786349101848</v>
      </c>
      <c r="D2346" s="5">
        <v>41.237672725385124</v>
      </c>
    </row>
    <row r="2347" spans="1:4" x14ac:dyDescent="0.3">
      <c r="A2347">
        <v>2346</v>
      </c>
      <c r="B2347" s="14">
        <v>41.85231710156831</v>
      </c>
      <c r="C2347" s="14">
        <v>33.85840042713567</v>
      </c>
      <c r="D2347" s="5">
        <v>44.385204001697495</v>
      </c>
    </row>
    <row r="2348" spans="1:4" x14ac:dyDescent="0.3">
      <c r="A2348">
        <v>2347</v>
      </c>
      <c r="B2348" s="14">
        <v>44.299662818379126</v>
      </c>
      <c r="C2348" s="14">
        <v>34.079820566153813</v>
      </c>
      <c r="D2348" s="5">
        <v>43.350791792331393</v>
      </c>
    </row>
    <row r="2349" spans="1:4" x14ac:dyDescent="0.3">
      <c r="A2349">
        <v>2348</v>
      </c>
      <c r="B2349" s="14">
        <v>42.528507556814453</v>
      </c>
      <c r="C2349" s="14">
        <v>36.107362034886215</v>
      </c>
      <c r="D2349" s="5">
        <v>44.493623187532314</v>
      </c>
    </row>
    <row r="2350" spans="1:4" x14ac:dyDescent="0.3">
      <c r="A2350">
        <v>2349</v>
      </c>
      <c r="B2350" s="14">
        <v>46.089340171920689</v>
      </c>
      <c r="C2350" s="14">
        <v>34.739821553825955</v>
      </c>
      <c r="D2350" s="5">
        <v>42.969766234794392</v>
      </c>
    </row>
    <row r="2351" spans="1:4" x14ac:dyDescent="0.3">
      <c r="A2351">
        <v>2350</v>
      </c>
      <c r="B2351" s="14">
        <v>42.675436308357362</v>
      </c>
      <c r="C2351" s="14">
        <v>32.740328848797965</v>
      </c>
      <c r="D2351" s="5">
        <v>43.971659412124424</v>
      </c>
    </row>
    <row r="2352" spans="1:4" x14ac:dyDescent="0.3">
      <c r="A2352">
        <v>2351</v>
      </c>
      <c r="B2352" s="14">
        <v>44.012719565513358</v>
      </c>
      <c r="C2352" s="14">
        <v>33.159728774474914</v>
      </c>
      <c r="D2352" s="5">
        <v>42.701976137327748</v>
      </c>
    </row>
    <row r="2353" spans="1:4" x14ac:dyDescent="0.3">
      <c r="A2353">
        <v>2352</v>
      </c>
      <c r="B2353" s="14">
        <v>43.639535629006417</v>
      </c>
      <c r="C2353" s="14">
        <v>36.028623369516517</v>
      </c>
      <c r="D2353" s="5">
        <v>45.487234684900109</v>
      </c>
    </row>
    <row r="2354" spans="1:4" x14ac:dyDescent="0.3">
      <c r="A2354">
        <v>2353</v>
      </c>
      <c r="B2354" s="14">
        <v>41.905174243380976</v>
      </c>
      <c r="C2354" s="14">
        <v>32.904977551418902</v>
      </c>
      <c r="D2354" s="5">
        <v>40.254041557126008</v>
      </c>
    </row>
    <row r="2355" spans="1:4" x14ac:dyDescent="0.3">
      <c r="A2355">
        <v>2354</v>
      </c>
      <c r="B2355" s="14">
        <v>40.280977916392771</v>
      </c>
      <c r="C2355" s="14">
        <v>35.468290247897173</v>
      </c>
      <c r="D2355" s="5">
        <v>45.152014576677551</v>
      </c>
    </row>
    <row r="2356" spans="1:4" x14ac:dyDescent="0.3">
      <c r="A2356">
        <v>2355</v>
      </c>
      <c r="B2356" s="14">
        <v>43.493070092039929</v>
      </c>
      <c r="C2356" s="14">
        <v>34.422170959616665</v>
      </c>
      <c r="D2356" s="5">
        <v>45.271397197842496</v>
      </c>
    </row>
    <row r="2357" spans="1:4" x14ac:dyDescent="0.3">
      <c r="A2357">
        <v>2356</v>
      </c>
      <c r="B2357" s="14">
        <v>47.182727543756627</v>
      </c>
      <c r="C2357" s="14">
        <v>33.802858711280251</v>
      </c>
      <c r="D2357" s="5">
        <v>44.01686951554148</v>
      </c>
    </row>
    <row r="2358" spans="1:4" x14ac:dyDescent="0.3">
      <c r="A2358">
        <v>2357</v>
      </c>
      <c r="B2358" s="14">
        <v>44.373958776158034</v>
      </c>
      <c r="C2358" s="14">
        <v>36.044768977184233</v>
      </c>
      <c r="D2358" s="5">
        <v>42.896606841884818</v>
      </c>
    </row>
    <row r="2359" spans="1:4" x14ac:dyDescent="0.3">
      <c r="A2359">
        <v>2358</v>
      </c>
      <c r="B2359" s="14">
        <v>40.551293116751275</v>
      </c>
      <c r="C2359" s="14">
        <v>34.659727798253158</v>
      </c>
      <c r="D2359" s="5">
        <v>43.81826359929795</v>
      </c>
    </row>
    <row r="2360" spans="1:4" x14ac:dyDescent="0.3">
      <c r="A2360">
        <v>2359</v>
      </c>
      <c r="B2360" s="14">
        <v>43.586080030409491</v>
      </c>
      <c r="C2360" s="14">
        <v>34.138095108388228</v>
      </c>
      <c r="D2360" s="5">
        <v>41.123826117221661</v>
      </c>
    </row>
    <row r="2361" spans="1:4" x14ac:dyDescent="0.3">
      <c r="A2361">
        <v>2360</v>
      </c>
      <c r="B2361" s="14">
        <v>45.255007317551652</v>
      </c>
      <c r="C2361" s="14">
        <v>33.357639779341845</v>
      </c>
      <c r="D2361" s="5">
        <v>42.562913171364947</v>
      </c>
    </row>
    <row r="2362" spans="1:4" x14ac:dyDescent="0.3">
      <c r="A2362">
        <v>2361</v>
      </c>
      <c r="B2362" s="14">
        <v>40.415368163718</v>
      </c>
      <c r="C2362" s="14">
        <v>33.507509852193635</v>
      </c>
      <c r="D2362" s="5">
        <v>43.170332247798157</v>
      </c>
    </row>
    <row r="2363" spans="1:4" x14ac:dyDescent="0.3">
      <c r="A2363">
        <v>2362</v>
      </c>
      <c r="B2363" s="14">
        <v>44.168651031968018</v>
      </c>
      <c r="C2363" s="14">
        <v>33.282180205687695</v>
      </c>
      <c r="D2363" s="5">
        <v>43.093220815612533</v>
      </c>
    </row>
    <row r="2364" spans="1:4" x14ac:dyDescent="0.3">
      <c r="A2364">
        <v>2363</v>
      </c>
      <c r="B2364" s="14">
        <v>42.841570057773346</v>
      </c>
      <c r="C2364" s="14">
        <v>34.637473652255167</v>
      </c>
      <c r="D2364" s="5">
        <v>41.168363423264914</v>
      </c>
    </row>
    <row r="2365" spans="1:4" x14ac:dyDescent="0.3">
      <c r="A2365">
        <v>2364</v>
      </c>
      <c r="B2365" s="14">
        <v>43.816074816300024</v>
      </c>
      <c r="C2365" s="14">
        <v>34.748702837753868</v>
      </c>
      <c r="D2365" s="5">
        <v>43.140686979286571</v>
      </c>
    </row>
    <row r="2366" spans="1:4" x14ac:dyDescent="0.3">
      <c r="A2366">
        <v>2365</v>
      </c>
      <c r="B2366" s="14">
        <v>44.701927301086855</v>
      </c>
      <c r="C2366" s="14">
        <v>31.748910000524898</v>
      </c>
      <c r="D2366" s="5">
        <v>44.623453235233846</v>
      </c>
    </row>
    <row r="2367" spans="1:4" x14ac:dyDescent="0.3">
      <c r="A2367">
        <v>2366</v>
      </c>
      <c r="B2367" s="14">
        <v>45.529289517092039</v>
      </c>
      <c r="C2367" s="14">
        <v>36.058704360423761</v>
      </c>
      <c r="D2367" s="5">
        <v>43.479001773722693</v>
      </c>
    </row>
    <row r="2368" spans="1:4" x14ac:dyDescent="0.3">
      <c r="A2368">
        <v>2367</v>
      </c>
      <c r="B2368" s="14">
        <v>43.713430912623856</v>
      </c>
      <c r="C2368" s="14">
        <v>33.468462696931844</v>
      </c>
      <c r="D2368" s="5">
        <v>44.502460682274958</v>
      </c>
    </row>
    <row r="2369" spans="1:4" x14ac:dyDescent="0.3">
      <c r="A2369">
        <v>2368</v>
      </c>
      <c r="B2369" s="14">
        <v>43.169993209818713</v>
      </c>
      <c r="C2369" s="14">
        <v>35.071214381366786</v>
      </c>
      <c r="D2369" s="5">
        <v>43.549212591357033</v>
      </c>
    </row>
    <row r="2370" spans="1:4" x14ac:dyDescent="0.3">
      <c r="A2370">
        <v>2369</v>
      </c>
      <c r="B2370" s="14">
        <v>45.463522296520424</v>
      </c>
      <c r="C2370" s="14">
        <v>33.174194114683139</v>
      </c>
      <c r="D2370" s="5">
        <v>44.78253459879803</v>
      </c>
    </row>
    <row r="2371" spans="1:4" x14ac:dyDescent="0.3">
      <c r="A2371">
        <v>2370</v>
      </c>
      <c r="B2371" s="14">
        <v>40.893712102908616</v>
      </c>
      <c r="C2371" s="14">
        <v>34.248710314299487</v>
      </c>
      <c r="D2371" s="5">
        <v>41.986815896573759</v>
      </c>
    </row>
    <row r="2372" spans="1:4" x14ac:dyDescent="0.3">
      <c r="A2372">
        <v>2371</v>
      </c>
      <c r="B2372" s="14">
        <v>43.37379288688323</v>
      </c>
      <c r="C2372" s="14">
        <v>33.202202856287542</v>
      </c>
      <c r="D2372" s="5">
        <v>41.988133126750277</v>
      </c>
    </row>
    <row r="2373" spans="1:4" x14ac:dyDescent="0.3">
      <c r="A2373">
        <v>2372</v>
      </c>
      <c r="B2373" s="14">
        <v>42.522881070676434</v>
      </c>
      <c r="C2373" s="14">
        <v>33.094610027308704</v>
      </c>
      <c r="D2373" s="5">
        <v>40.935303943893921</v>
      </c>
    </row>
    <row r="2374" spans="1:4" x14ac:dyDescent="0.3">
      <c r="A2374">
        <v>2373</v>
      </c>
      <c r="B2374" s="14">
        <v>44.337829637153625</v>
      </c>
      <c r="C2374" s="14">
        <v>34.255920268139114</v>
      </c>
      <c r="D2374" s="5">
        <v>43.144226429854378</v>
      </c>
    </row>
    <row r="2375" spans="1:4" x14ac:dyDescent="0.3">
      <c r="A2375">
        <v>2374</v>
      </c>
      <c r="B2375" s="14">
        <v>43.853063522943131</v>
      </c>
      <c r="C2375" s="14">
        <v>32.623856981713374</v>
      </c>
      <c r="D2375" s="5">
        <v>45.987427498277874</v>
      </c>
    </row>
    <row r="2376" spans="1:4" x14ac:dyDescent="0.3">
      <c r="A2376">
        <v>2375</v>
      </c>
      <c r="B2376" s="14">
        <v>44.282257610076002</v>
      </c>
      <c r="C2376" s="14">
        <v>35.35155669883774</v>
      </c>
      <c r="D2376" s="5">
        <v>41.624838698380174</v>
      </c>
    </row>
    <row r="2377" spans="1:4" x14ac:dyDescent="0.3">
      <c r="A2377">
        <v>2376</v>
      </c>
      <c r="B2377" s="14">
        <v>40.923154809411692</v>
      </c>
      <c r="C2377" s="14">
        <v>35.011328103026734</v>
      </c>
      <c r="D2377" s="5">
        <v>44.914727693466588</v>
      </c>
    </row>
    <row r="2378" spans="1:4" x14ac:dyDescent="0.3">
      <c r="A2378">
        <v>2377</v>
      </c>
      <c r="B2378" s="14">
        <v>42.390257104429722</v>
      </c>
      <c r="C2378" s="14">
        <v>34.417802440281982</v>
      </c>
      <c r="D2378" s="5">
        <v>45.671508110301453</v>
      </c>
    </row>
    <row r="2379" spans="1:4" x14ac:dyDescent="0.3">
      <c r="A2379">
        <v>2378</v>
      </c>
      <c r="B2379" s="14">
        <v>40.874711477678886</v>
      </c>
      <c r="C2379" s="14">
        <v>34.039464921589882</v>
      </c>
      <c r="D2379" s="5">
        <v>44.631596207431421</v>
      </c>
    </row>
    <row r="2380" spans="1:4" x14ac:dyDescent="0.3">
      <c r="A2380">
        <v>2379</v>
      </c>
      <c r="B2380" s="14">
        <v>43.30942221078876</v>
      </c>
      <c r="C2380" s="14">
        <v>34.631004713602181</v>
      </c>
      <c r="D2380" s="5">
        <v>41.938142995020179</v>
      </c>
    </row>
    <row r="2381" spans="1:4" x14ac:dyDescent="0.3">
      <c r="A2381">
        <v>2380</v>
      </c>
      <c r="B2381" s="14">
        <v>42.062447658228287</v>
      </c>
      <c r="C2381" s="14">
        <v>34.637027050266049</v>
      </c>
      <c r="D2381" s="5">
        <v>43.265009943448376</v>
      </c>
    </row>
    <row r="2382" spans="1:4" x14ac:dyDescent="0.3">
      <c r="A2382">
        <v>2381</v>
      </c>
      <c r="B2382" s="14">
        <v>41.215636561953815</v>
      </c>
      <c r="C2382" s="14">
        <v>33.82158065331808</v>
      </c>
      <c r="D2382" s="5">
        <v>42.748619333546245</v>
      </c>
    </row>
    <row r="2383" spans="1:4" x14ac:dyDescent="0.3">
      <c r="A2383">
        <v>2382</v>
      </c>
      <c r="B2383" s="14">
        <v>43.54361786752191</v>
      </c>
      <c r="C2383" s="14">
        <v>32.566379935279734</v>
      </c>
      <c r="D2383" s="5">
        <v>43.613070276310793</v>
      </c>
    </row>
    <row r="2384" spans="1:4" x14ac:dyDescent="0.3">
      <c r="A2384">
        <v>2383</v>
      </c>
      <c r="B2384" s="14">
        <v>44.315235386408446</v>
      </c>
      <c r="C2384" s="14">
        <v>33.749313469379963</v>
      </c>
      <c r="D2384" s="5">
        <v>42.280532920003054</v>
      </c>
    </row>
    <row r="2385" spans="1:4" x14ac:dyDescent="0.3">
      <c r="A2385">
        <v>2384</v>
      </c>
      <c r="B2385" s="14">
        <v>43.353453253737591</v>
      </c>
      <c r="C2385" s="14">
        <v>34.855706156064009</v>
      </c>
      <c r="D2385" s="5">
        <v>43.78508605156825</v>
      </c>
    </row>
    <row r="2386" spans="1:4" x14ac:dyDescent="0.3">
      <c r="A2386">
        <v>2385</v>
      </c>
      <c r="B2386" s="14">
        <v>42.527385661693963</v>
      </c>
      <c r="C2386" s="14">
        <v>35.469183794930125</v>
      </c>
      <c r="D2386" s="5">
        <v>42.101751190606585</v>
      </c>
    </row>
    <row r="2387" spans="1:4" x14ac:dyDescent="0.3">
      <c r="A2387">
        <v>2386</v>
      </c>
      <c r="B2387" s="14">
        <v>43.662872949229829</v>
      </c>
      <c r="C2387" s="14">
        <v>34.544808066365825</v>
      </c>
      <c r="D2387" s="5">
        <v>42.779730421070141</v>
      </c>
    </row>
    <row r="2388" spans="1:4" x14ac:dyDescent="0.3">
      <c r="A2388">
        <v>2387</v>
      </c>
      <c r="B2388" s="14">
        <v>43.120150849729704</v>
      </c>
      <c r="C2388" s="14">
        <v>33.694816634608522</v>
      </c>
      <c r="D2388" s="5">
        <v>45.56423396115138</v>
      </c>
    </row>
    <row r="2389" spans="1:4" x14ac:dyDescent="0.3">
      <c r="A2389">
        <v>2388</v>
      </c>
      <c r="B2389" s="14">
        <v>43.809177065224944</v>
      </c>
      <c r="C2389" s="14">
        <v>34.075425692816438</v>
      </c>
      <c r="D2389" s="5">
        <v>42.897373125463822</v>
      </c>
    </row>
    <row r="2390" spans="1:4" x14ac:dyDescent="0.3">
      <c r="A2390">
        <v>2389</v>
      </c>
      <c r="B2390" s="14">
        <v>42.738460870633553</v>
      </c>
      <c r="C2390" s="14">
        <v>33.911898999183279</v>
      </c>
      <c r="D2390" s="5">
        <v>43.979482780174379</v>
      </c>
    </row>
    <row r="2391" spans="1:4" x14ac:dyDescent="0.3">
      <c r="A2391">
        <v>2390</v>
      </c>
      <c r="B2391" s="14">
        <v>41.707929821773419</v>
      </c>
      <c r="C2391" s="14">
        <v>32.445544491174886</v>
      </c>
      <c r="D2391" s="5">
        <v>41.771900029008023</v>
      </c>
    </row>
    <row r="2392" spans="1:4" x14ac:dyDescent="0.3">
      <c r="A2392">
        <v>2391</v>
      </c>
      <c r="B2392" s="14">
        <v>44.523989909962488</v>
      </c>
      <c r="C2392" s="14">
        <v>33.471838248899481</v>
      </c>
      <c r="D2392" s="5">
        <v>41.701187628224396</v>
      </c>
    </row>
    <row r="2393" spans="1:4" x14ac:dyDescent="0.3">
      <c r="A2393">
        <v>2392</v>
      </c>
      <c r="B2393" s="14">
        <v>44.649818938770693</v>
      </c>
      <c r="C2393" s="14">
        <v>36.439921157805657</v>
      </c>
      <c r="D2393" s="5">
        <v>44.668581125789508</v>
      </c>
    </row>
    <row r="2394" spans="1:4" x14ac:dyDescent="0.3">
      <c r="A2394">
        <v>2393</v>
      </c>
      <c r="B2394" s="14">
        <v>41.479058921894776</v>
      </c>
      <c r="C2394" s="14">
        <v>34.198259207389768</v>
      </c>
      <c r="D2394" s="5">
        <v>43.99342251477421</v>
      </c>
    </row>
    <row r="2395" spans="1:4" x14ac:dyDescent="0.3">
      <c r="A2395">
        <v>2394</v>
      </c>
      <c r="B2395" s="14">
        <v>43.37300519731712</v>
      </c>
      <c r="C2395" s="14">
        <v>34.01611130700028</v>
      </c>
      <c r="D2395" s="5">
        <v>43.52451281124506</v>
      </c>
    </row>
    <row r="2396" spans="1:4" x14ac:dyDescent="0.3">
      <c r="A2396">
        <v>2395</v>
      </c>
      <c r="B2396" s="14">
        <v>43.939502731749876</v>
      </c>
      <c r="C2396" s="14">
        <v>33.933689854457612</v>
      </c>
      <c r="D2396" s="5">
        <v>43.446264336437352</v>
      </c>
    </row>
    <row r="2397" spans="1:4" x14ac:dyDescent="0.3">
      <c r="A2397">
        <v>2396</v>
      </c>
      <c r="B2397" s="14">
        <v>43.19377890296726</v>
      </c>
      <c r="C2397" s="14">
        <v>34.432549418942251</v>
      </c>
      <c r="D2397" s="5">
        <v>43.136123243050221</v>
      </c>
    </row>
    <row r="2398" spans="1:4" x14ac:dyDescent="0.3">
      <c r="A2398">
        <v>2397</v>
      </c>
      <c r="B2398" s="14">
        <v>41.509040936834936</v>
      </c>
      <c r="C2398" s="14">
        <v>36.707086672756539</v>
      </c>
      <c r="D2398" s="5">
        <v>43.496230239633228</v>
      </c>
    </row>
    <row r="2399" spans="1:4" x14ac:dyDescent="0.3">
      <c r="A2399">
        <v>2398</v>
      </c>
      <c r="B2399" s="14">
        <v>45.285674601427203</v>
      </c>
      <c r="C2399" s="14">
        <v>34.745022093422541</v>
      </c>
      <c r="D2399" s="5">
        <v>43.974477841772263</v>
      </c>
    </row>
    <row r="2400" spans="1:4" x14ac:dyDescent="0.3">
      <c r="A2400">
        <v>2399</v>
      </c>
      <c r="B2400" s="14">
        <v>42.440202671186064</v>
      </c>
      <c r="C2400" s="14">
        <v>34.938877233688217</v>
      </c>
      <c r="D2400" s="5">
        <v>46.06349170677499</v>
      </c>
    </row>
    <row r="2401" spans="1:4" x14ac:dyDescent="0.3">
      <c r="A2401">
        <v>2400</v>
      </c>
      <c r="B2401" s="14">
        <v>42.523577254234731</v>
      </c>
      <c r="C2401" s="14">
        <v>34.982612315523632</v>
      </c>
      <c r="D2401" s="5">
        <v>44.409297810485846</v>
      </c>
    </row>
    <row r="2402" spans="1:4" x14ac:dyDescent="0.3">
      <c r="A2402">
        <v>2401</v>
      </c>
      <c r="B2402" s="14">
        <v>43.336002695527995</v>
      </c>
      <c r="C2402" s="14">
        <v>31.349438621048225</v>
      </c>
      <c r="D2402" s="5">
        <v>42.888196494156951</v>
      </c>
    </row>
    <row r="2403" spans="1:4" x14ac:dyDescent="0.3">
      <c r="A2403">
        <v>2402</v>
      </c>
      <c r="B2403" s="14">
        <v>44.192882340361244</v>
      </c>
      <c r="C2403" s="14">
        <v>34.327471063636793</v>
      </c>
      <c r="D2403" s="5">
        <v>42.415531311973112</v>
      </c>
    </row>
    <row r="2404" spans="1:4" x14ac:dyDescent="0.3">
      <c r="A2404">
        <v>2403</v>
      </c>
      <c r="B2404" s="14">
        <v>43.477252823262766</v>
      </c>
      <c r="C2404" s="14">
        <v>32.544986713341181</v>
      </c>
      <c r="D2404" s="5">
        <v>40.633341434384924</v>
      </c>
    </row>
    <row r="2405" spans="1:4" x14ac:dyDescent="0.3">
      <c r="A2405">
        <v>2404</v>
      </c>
      <c r="B2405" s="14">
        <v>44.81297523511212</v>
      </c>
      <c r="C2405" s="14">
        <v>34.954935477147224</v>
      </c>
      <c r="D2405" s="5">
        <v>45.942247982907368</v>
      </c>
    </row>
    <row r="2406" spans="1:4" x14ac:dyDescent="0.3">
      <c r="A2406">
        <v>2405</v>
      </c>
      <c r="B2406" s="14">
        <v>45.574641238304153</v>
      </c>
      <c r="C2406" s="14">
        <v>33.158814056076451</v>
      </c>
      <c r="D2406" s="5">
        <v>42.713046948345024</v>
      </c>
    </row>
    <row r="2407" spans="1:4" x14ac:dyDescent="0.3">
      <c r="A2407">
        <v>2406</v>
      </c>
      <c r="B2407" s="14">
        <v>40.899819882947469</v>
      </c>
      <c r="C2407" s="14">
        <v>35.970164583458576</v>
      </c>
      <c r="D2407" s="5">
        <v>41.23499605423406</v>
      </c>
    </row>
    <row r="2408" spans="1:4" x14ac:dyDescent="0.3">
      <c r="A2408">
        <v>2407</v>
      </c>
      <c r="B2408" s="14">
        <v>43.338600895374185</v>
      </c>
      <c r="C2408" s="14">
        <v>34.407085961543295</v>
      </c>
      <c r="D2408" s="5">
        <v>42.710073092284027</v>
      </c>
    </row>
    <row r="2409" spans="1:4" x14ac:dyDescent="0.3">
      <c r="A2409">
        <v>2408</v>
      </c>
      <c r="B2409" s="14">
        <v>43.911991371901806</v>
      </c>
      <c r="C2409" s="14">
        <v>34.2788612373595</v>
      </c>
      <c r="D2409" s="5">
        <v>45.883636316274753</v>
      </c>
    </row>
    <row r="2410" spans="1:4" x14ac:dyDescent="0.3">
      <c r="A2410">
        <v>2409</v>
      </c>
      <c r="B2410" s="14">
        <v>43.347888307955593</v>
      </c>
      <c r="C2410" s="14">
        <v>34.131738241712917</v>
      </c>
      <c r="D2410" s="5">
        <v>44.790020398969268</v>
      </c>
    </row>
    <row r="2411" spans="1:4" x14ac:dyDescent="0.3">
      <c r="A2411">
        <v>2410</v>
      </c>
      <c r="B2411" s="14">
        <v>43.753951665102228</v>
      </c>
      <c r="C2411" s="14">
        <v>36.500087535433288</v>
      </c>
      <c r="D2411" s="5">
        <v>43.363413702965467</v>
      </c>
    </row>
    <row r="2412" spans="1:4" x14ac:dyDescent="0.3">
      <c r="A2412">
        <v>2411</v>
      </c>
      <c r="B2412" s="14">
        <v>44.983180700925637</v>
      </c>
      <c r="C2412" s="14">
        <v>32.859265936530072</v>
      </c>
      <c r="D2412" s="5">
        <v>44.216572927898206</v>
      </c>
    </row>
    <row r="2413" spans="1:4" x14ac:dyDescent="0.3">
      <c r="A2413">
        <v>2412</v>
      </c>
      <c r="B2413" s="14">
        <v>45.510612952658363</v>
      </c>
      <c r="C2413" s="14">
        <v>35.903596672725222</v>
      </c>
      <c r="D2413" s="5">
        <v>45.168420371624578</v>
      </c>
    </row>
    <row r="2414" spans="1:4" x14ac:dyDescent="0.3">
      <c r="A2414">
        <v>2413</v>
      </c>
      <c r="B2414" s="14">
        <v>43.9974446584297</v>
      </c>
      <c r="C2414" s="14">
        <v>32.766525107140318</v>
      </c>
      <c r="D2414" s="5">
        <v>45.073388502622706</v>
      </c>
    </row>
    <row r="2415" spans="1:4" x14ac:dyDescent="0.3">
      <c r="A2415">
        <v>2414</v>
      </c>
      <c r="B2415" s="14">
        <v>42.066084636767371</v>
      </c>
      <c r="C2415" s="14">
        <v>33.945246388345168</v>
      </c>
      <c r="D2415" s="5">
        <v>42.344629512967344</v>
      </c>
    </row>
    <row r="2416" spans="1:4" x14ac:dyDescent="0.3">
      <c r="A2416">
        <v>2415</v>
      </c>
      <c r="B2416" s="14">
        <v>41.667121166046719</v>
      </c>
      <c r="C2416" s="14">
        <v>34.908668472121491</v>
      </c>
      <c r="D2416" s="5">
        <v>45.187390004724953</v>
      </c>
    </row>
    <row r="2417" spans="1:4" x14ac:dyDescent="0.3">
      <c r="A2417">
        <v>2416</v>
      </c>
      <c r="B2417" s="14">
        <v>45.810478288522752</v>
      </c>
      <c r="C2417" s="14">
        <v>33.639846440749558</v>
      </c>
      <c r="D2417" s="5">
        <v>43.016809326842314</v>
      </c>
    </row>
    <row r="2418" spans="1:4" x14ac:dyDescent="0.3">
      <c r="A2418">
        <v>2417</v>
      </c>
      <c r="B2418" s="14">
        <v>45.236639124189331</v>
      </c>
      <c r="C2418" s="14">
        <v>33.598437331949846</v>
      </c>
      <c r="D2418" s="5">
        <v>43.564067798518089</v>
      </c>
    </row>
    <row r="2419" spans="1:4" x14ac:dyDescent="0.3">
      <c r="A2419">
        <v>2418</v>
      </c>
      <c r="B2419" s="14">
        <v>40.806459764198046</v>
      </c>
      <c r="C2419" s="14">
        <v>33.490651360462401</v>
      </c>
      <c r="D2419" s="5">
        <v>44.696609868564934</v>
      </c>
    </row>
    <row r="2420" spans="1:4" x14ac:dyDescent="0.3">
      <c r="A2420">
        <v>2419</v>
      </c>
      <c r="B2420" s="14">
        <v>43.015628927229798</v>
      </c>
      <c r="C2420" s="14">
        <v>33.310252004398862</v>
      </c>
      <c r="D2420" s="5">
        <v>41.973444625554308</v>
      </c>
    </row>
    <row r="2421" spans="1:4" x14ac:dyDescent="0.3">
      <c r="A2421">
        <v>2420</v>
      </c>
      <c r="B2421" s="14">
        <v>43.004331280351991</v>
      </c>
      <c r="C2421" s="14">
        <v>34.743569497765549</v>
      </c>
      <c r="D2421" s="5">
        <v>39.500645924537203</v>
      </c>
    </row>
    <row r="2422" spans="1:4" x14ac:dyDescent="0.3">
      <c r="A2422">
        <v>2421</v>
      </c>
      <c r="B2422" s="14">
        <v>44.03709225423502</v>
      </c>
      <c r="C2422" s="14">
        <v>33.430432703706359</v>
      </c>
      <c r="D2422" s="5">
        <v>42.716424890491922</v>
      </c>
    </row>
    <row r="2423" spans="1:4" x14ac:dyDescent="0.3">
      <c r="A2423">
        <v>2422</v>
      </c>
      <c r="B2423" s="14">
        <v>43.686709083656517</v>
      </c>
      <c r="C2423" s="14">
        <v>33.184145724146603</v>
      </c>
      <c r="D2423" s="5">
        <v>43.733330143820069</v>
      </c>
    </row>
    <row r="2424" spans="1:4" x14ac:dyDescent="0.3">
      <c r="A2424">
        <v>2423</v>
      </c>
      <c r="B2424" s="14">
        <v>43.38146483673539</v>
      </c>
      <c r="C2424" s="14">
        <v>32.915263941927229</v>
      </c>
      <c r="D2424" s="5">
        <v>44.142862101450149</v>
      </c>
    </row>
    <row r="2425" spans="1:4" x14ac:dyDescent="0.3">
      <c r="A2425">
        <v>2424</v>
      </c>
      <c r="B2425" s="14">
        <v>41.368161884536867</v>
      </c>
      <c r="C2425" s="14">
        <v>36.281091894328867</v>
      </c>
      <c r="D2425" s="5">
        <v>44.405522594423076</v>
      </c>
    </row>
    <row r="2426" spans="1:4" x14ac:dyDescent="0.3">
      <c r="A2426">
        <v>2425</v>
      </c>
      <c r="B2426" s="14">
        <v>40.65928922873907</v>
      </c>
      <c r="C2426" s="14">
        <v>36.824940577050356</v>
      </c>
      <c r="D2426" s="5">
        <v>44.752268036197435</v>
      </c>
    </row>
    <row r="2427" spans="1:4" x14ac:dyDescent="0.3">
      <c r="A2427">
        <v>2426</v>
      </c>
      <c r="B2427" s="14">
        <v>43.06878327890449</v>
      </c>
      <c r="C2427" s="14">
        <v>33.989911373534213</v>
      </c>
      <c r="D2427" s="5">
        <v>43.726822061094552</v>
      </c>
    </row>
    <row r="2428" spans="1:4" x14ac:dyDescent="0.3">
      <c r="A2428">
        <v>2427</v>
      </c>
      <c r="B2428" s="14">
        <v>44.743845197304758</v>
      </c>
      <c r="C2428" s="14">
        <v>34.106722503295664</v>
      </c>
      <c r="D2428" s="5">
        <v>43.64101567484947</v>
      </c>
    </row>
    <row r="2429" spans="1:4" x14ac:dyDescent="0.3">
      <c r="A2429">
        <v>2428</v>
      </c>
      <c r="B2429" s="14">
        <v>41.202121351231021</v>
      </c>
      <c r="C2429" s="14">
        <v>35.171645526187497</v>
      </c>
      <c r="D2429" s="5">
        <v>41.12864689404222</v>
      </c>
    </row>
    <row r="2430" spans="1:4" x14ac:dyDescent="0.3">
      <c r="A2430">
        <v>2429</v>
      </c>
      <c r="B2430" s="14">
        <v>42.472411619774483</v>
      </c>
      <c r="C2430" s="14">
        <v>32.446471918801613</v>
      </c>
      <c r="D2430" s="5">
        <v>45.29579402785992</v>
      </c>
    </row>
    <row r="2431" spans="1:4" x14ac:dyDescent="0.3">
      <c r="A2431">
        <v>2430</v>
      </c>
      <c r="B2431" s="14">
        <v>44.341402052735091</v>
      </c>
      <c r="C2431" s="14">
        <v>33.917662387718948</v>
      </c>
      <c r="D2431" s="5">
        <v>43.628216094706019</v>
      </c>
    </row>
    <row r="2432" spans="1:4" x14ac:dyDescent="0.3">
      <c r="A2432">
        <v>2431</v>
      </c>
      <c r="B2432" s="14">
        <v>42.770718031144774</v>
      </c>
      <c r="C2432" s="14">
        <v>33.947240273084198</v>
      </c>
      <c r="D2432" s="5">
        <v>44.652997527974961</v>
      </c>
    </row>
    <row r="2433" spans="1:4" x14ac:dyDescent="0.3">
      <c r="A2433">
        <v>2432</v>
      </c>
      <c r="B2433" s="14">
        <v>44.317404210484355</v>
      </c>
      <c r="C2433" s="14">
        <v>35.068139665484139</v>
      </c>
      <c r="D2433" s="5">
        <v>43.777881301620504</v>
      </c>
    </row>
    <row r="2434" spans="1:4" x14ac:dyDescent="0.3">
      <c r="A2434">
        <v>2433</v>
      </c>
      <c r="B2434" s="14">
        <v>41.812044291486593</v>
      </c>
      <c r="C2434" s="14">
        <v>32.135482749855854</v>
      </c>
      <c r="D2434" s="5">
        <v>42.944305131242736</v>
      </c>
    </row>
    <row r="2435" spans="1:4" x14ac:dyDescent="0.3">
      <c r="A2435">
        <v>2434</v>
      </c>
      <c r="B2435" s="14">
        <v>42.714666415151861</v>
      </c>
      <c r="C2435" s="14">
        <v>33.865855811401772</v>
      </c>
      <c r="D2435" s="5">
        <v>42.824186157109104</v>
      </c>
    </row>
    <row r="2436" spans="1:4" x14ac:dyDescent="0.3">
      <c r="A2436">
        <v>2435</v>
      </c>
      <c r="B2436" s="14">
        <v>42.312453122285959</v>
      </c>
      <c r="C2436" s="14">
        <v>34.696695496395066</v>
      </c>
      <c r="D2436" s="5">
        <v>44.792714917580589</v>
      </c>
    </row>
    <row r="2437" spans="1:4" x14ac:dyDescent="0.3">
      <c r="A2437">
        <v>2436</v>
      </c>
      <c r="B2437" s="14">
        <v>42.509698168796575</v>
      </c>
      <c r="C2437" s="14">
        <v>33.936712100271336</v>
      </c>
      <c r="D2437" s="5">
        <v>44.019822581567929</v>
      </c>
    </row>
    <row r="2438" spans="1:4" x14ac:dyDescent="0.3">
      <c r="A2438">
        <v>2437</v>
      </c>
      <c r="B2438" s="14">
        <v>41.58287103934456</v>
      </c>
      <c r="C2438" s="14">
        <v>33.761251120132918</v>
      </c>
      <c r="D2438" s="5">
        <v>45.312535119662314</v>
      </c>
    </row>
    <row r="2439" spans="1:4" x14ac:dyDescent="0.3">
      <c r="A2439">
        <v>2438</v>
      </c>
      <c r="B2439" s="14">
        <v>43.478262248702421</v>
      </c>
      <c r="C2439" s="14">
        <v>34.200699310473837</v>
      </c>
      <c r="D2439" s="5">
        <v>43.40484687723994</v>
      </c>
    </row>
    <row r="2440" spans="1:4" x14ac:dyDescent="0.3">
      <c r="A2440">
        <v>2439</v>
      </c>
      <c r="B2440" s="14">
        <v>44.890874006316423</v>
      </c>
      <c r="C2440" s="14">
        <v>35.995939560841613</v>
      </c>
      <c r="D2440" s="5">
        <v>41.545810581492901</v>
      </c>
    </row>
    <row r="2441" spans="1:4" x14ac:dyDescent="0.3">
      <c r="A2441">
        <v>2440</v>
      </c>
      <c r="B2441" s="14">
        <v>43.03713085654941</v>
      </c>
      <c r="C2441" s="14">
        <v>34.486701641283958</v>
      </c>
      <c r="D2441" s="5">
        <v>42.638522767500987</v>
      </c>
    </row>
    <row r="2442" spans="1:4" x14ac:dyDescent="0.3">
      <c r="A2442">
        <v>2441</v>
      </c>
      <c r="B2442" s="14">
        <v>42.557850138095539</v>
      </c>
      <c r="C2442" s="14">
        <v>32.787600041047334</v>
      </c>
      <c r="D2442" s="5">
        <v>43.171383581799361</v>
      </c>
    </row>
    <row r="2443" spans="1:4" x14ac:dyDescent="0.3">
      <c r="A2443">
        <v>2442</v>
      </c>
      <c r="B2443" s="14">
        <v>43.633810415667341</v>
      </c>
      <c r="C2443" s="14">
        <v>35.925084535733596</v>
      </c>
      <c r="D2443" s="5">
        <v>42.688637993667676</v>
      </c>
    </row>
    <row r="2444" spans="1:4" x14ac:dyDescent="0.3">
      <c r="A2444">
        <v>2443</v>
      </c>
      <c r="B2444" s="14">
        <v>42.127420438305698</v>
      </c>
      <c r="C2444" s="14">
        <v>34.1086352964032</v>
      </c>
      <c r="D2444" s="5">
        <v>43.301275955377371</v>
      </c>
    </row>
    <row r="2445" spans="1:4" x14ac:dyDescent="0.3">
      <c r="A2445">
        <v>2444</v>
      </c>
      <c r="B2445" s="14">
        <v>43.131649873185417</v>
      </c>
      <c r="C2445" s="14">
        <v>33.949080656037772</v>
      </c>
      <c r="D2445" s="5">
        <v>44.501642605455395</v>
      </c>
    </row>
    <row r="2446" spans="1:4" x14ac:dyDescent="0.3">
      <c r="A2446">
        <v>2445</v>
      </c>
      <c r="B2446" s="14">
        <v>44.292168330249645</v>
      </c>
      <c r="C2446" s="14">
        <v>34.98871139374441</v>
      </c>
      <c r="D2446" s="5">
        <v>45.325930657933945</v>
      </c>
    </row>
    <row r="2447" spans="1:4" x14ac:dyDescent="0.3">
      <c r="A2447">
        <v>2446</v>
      </c>
      <c r="B2447" s="14">
        <v>43.66108222370282</v>
      </c>
      <c r="C2447" s="14">
        <v>34.148588294167418</v>
      </c>
      <c r="D2447" s="5">
        <v>43.440965838045628</v>
      </c>
    </row>
    <row r="2448" spans="1:4" x14ac:dyDescent="0.3">
      <c r="A2448">
        <v>2447</v>
      </c>
      <c r="B2448" s="14">
        <v>43.725210648365838</v>
      </c>
      <c r="C2448" s="14">
        <v>35.200812783518366</v>
      </c>
      <c r="D2448" s="5">
        <v>41.459635612825366</v>
      </c>
    </row>
    <row r="2449" spans="1:4" x14ac:dyDescent="0.3">
      <c r="A2449">
        <v>2448</v>
      </c>
      <c r="B2449" s="14">
        <v>42.117754782073099</v>
      </c>
      <c r="C2449" s="14">
        <v>34.968446711076083</v>
      </c>
      <c r="D2449" s="5">
        <v>41.001376260398921</v>
      </c>
    </row>
    <row r="2450" spans="1:4" x14ac:dyDescent="0.3">
      <c r="A2450">
        <v>2449</v>
      </c>
      <c r="B2450" s="14">
        <v>44.315431600015096</v>
      </c>
      <c r="C2450" s="14">
        <v>33.230417698509299</v>
      </c>
      <c r="D2450" s="5">
        <v>43.413534094512919</v>
      </c>
    </row>
    <row r="2451" spans="1:4" x14ac:dyDescent="0.3">
      <c r="A2451">
        <v>2450</v>
      </c>
      <c r="B2451" s="14">
        <v>42.458813829376425</v>
      </c>
      <c r="C2451" s="14">
        <v>35.331034015232618</v>
      </c>
      <c r="D2451" s="5">
        <v>42.074496561473381</v>
      </c>
    </row>
    <row r="2452" spans="1:4" x14ac:dyDescent="0.3">
      <c r="A2452">
        <v>2451</v>
      </c>
      <c r="B2452" s="14">
        <v>41.910315591298527</v>
      </c>
      <c r="C2452" s="14">
        <v>34.708348287666119</v>
      </c>
      <c r="D2452" s="5">
        <v>43.404148739099448</v>
      </c>
    </row>
    <row r="2453" spans="1:4" x14ac:dyDescent="0.3">
      <c r="A2453">
        <v>2452</v>
      </c>
      <c r="B2453" s="14">
        <v>42.317315470907758</v>
      </c>
      <c r="C2453" s="14">
        <v>35.806969098119325</v>
      </c>
      <c r="D2453" s="5">
        <v>40.459386180206174</v>
      </c>
    </row>
    <row r="2454" spans="1:4" x14ac:dyDescent="0.3">
      <c r="A2454">
        <v>2453</v>
      </c>
      <c r="B2454" s="14">
        <v>41.9704020470963</v>
      </c>
      <c r="C2454" s="14">
        <v>35.14890955151715</v>
      </c>
      <c r="D2454" s="5">
        <v>44.896277891500674</v>
      </c>
    </row>
    <row r="2455" spans="1:4" x14ac:dyDescent="0.3">
      <c r="A2455">
        <v>2454</v>
      </c>
      <c r="B2455" s="14">
        <v>42.551898250578184</v>
      </c>
      <c r="C2455" s="14">
        <v>35.347737349706627</v>
      </c>
      <c r="D2455" s="5">
        <v>44.590356738408076</v>
      </c>
    </row>
    <row r="2456" spans="1:4" x14ac:dyDescent="0.3">
      <c r="A2456">
        <v>2455</v>
      </c>
      <c r="B2456" s="14">
        <v>43.906353228980286</v>
      </c>
      <c r="C2456" s="14">
        <v>35.101226822329231</v>
      </c>
      <c r="D2456" s="5">
        <v>44.207347291045082</v>
      </c>
    </row>
    <row r="2457" spans="1:4" x14ac:dyDescent="0.3">
      <c r="A2457">
        <v>2456</v>
      </c>
      <c r="B2457" s="14">
        <v>41.888975789520245</v>
      </c>
      <c r="C2457" s="14">
        <v>37.142847514309217</v>
      </c>
      <c r="D2457" s="5">
        <v>41.400827043660108</v>
      </c>
    </row>
    <row r="2458" spans="1:4" x14ac:dyDescent="0.3">
      <c r="A2458">
        <v>2457</v>
      </c>
      <c r="B2458" s="14">
        <v>46.044452963143328</v>
      </c>
      <c r="C2458" s="14">
        <v>33.679687524685939</v>
      </c>
      <c r="D2458" s="5">
        <v>44.566050082713602</v>
      </c>
    </row>
    <row r="2459" spans="1:4" x14ac:dyDescent="0.3">
      <c r="A2459">
        <v>2458</v>
      </c>
      <c r="B2459" s="14">
        <v>40.526787805742558</v>
      </c>
      <c r="C2459" s="14">
        <v>34.691701958163804</v>
      </c>
      <c r="D2459" s="5">
        <v>46.184635096324236</v>
      </c>
    </row>
    <row r="2460" spans="1:4" x14ac:dyDescent="0.3">
      <c r="A2460">
        <v>2459</v>
      </c>
      <c r="B2460" s="14">
        <v>44.879809549969572</v>
      </c>
      <c r="C2460" s="14">
        <v>35.077742168146571</v>
      </c>
      <c r="D2460" s="5">
        <v>44.069121701381327</v>
      </c>
    </row>
    <row r="2461" spans="1:4" x14ac:dyDescent="0.3">
      <c r="A2461">
        <v>2460</v>
      </c>
      <c r="B2461" s="14">
        <v>44.296373497934596</v>
      </c>
      <c r="C2461" s="14">
        <v>33.852051726763364</v>
      </c>
      <c r="D2461" s="5">
        <v>41.287458075632202</v>
      </c>
    </row>
    <row r="2462" spans="1:4" x14ac:dyDescent="0.3">
      <c r="A2462">
        <v>2461</v>
      </c>
      <c r="B2462" s="14">
        <v>43.598999385681637</v>
      </c>
      <c r="C2462" s="14">
        <v>35.879646127168883</v>
      </c>
      <c r="D2462" s="5">
        <v>41.671970202426607</v>
      </c>
    </row>
    <row r="2463" spans="1:4" x14ac:dyDescent="0.3">
      <c r="A2463">
        <v>2462</v>
      </c>
      <c r="B2463" s="14">
        <v>40.513770174344629</v>
      </c>
      <c r="C2463" s="14">
        <v>34.360796953105968</v>
      </c>
      <c r="D2463" s="5">
        <v>44.031086518733026</v>
      </c>
    </row>
    <row r="2464" spans="1:4" x14ac:dyDescent="0.3">
      <c r="A2464">
        <v>2463</v>
      </c>
      <c r="B2464" s="14">
        <v>45.613600786747718</v>
      </c>
      <c r="C2464" s="14">
        <v>35.096514262912223</v>
      </c>
      <c r="D2464" s="5">
        <v>43.886861414032033</v>
      </c>
    </row>
    <row r="2465" spans="1:4" x14ac:dyDescent="0.3">
      <c r="A2465">
        <v>2464</v>
      </c>
      <c r="B2465" s="14">
        <v>42.371557882073056</v>
      </c>
      <c r="C2465" s="14">
        <v>34.818159199317549</v>
      </c>
      <c r="D2465" s="5">
        <v>42.112009195188342</v>
      </c>
    </row>
    <row r="2466" spans="1:4" x14ac:dyDescent="0.3">
      <c r="A2466">
        <v>2465</v>
      </c>
      <c r="B2466" s="14">
        <v>41.064037419679188</v>
      </c>
      <c r="C2466" s="14">
        <v>35.090012339240687</v>
      </c>
      <c r="D2466" s="5">
        <v>41.918774041013549</v>
      </c>
    </row>
    <row r="2467" spans="1:4" x14ac:dyDescent="0.3">
      <c r="A2467">
        <v>2466</v>
      </c>
      <c r="B2467" s="14">
        <v>41.1459587403196</v>
      </c>
      <c r="C2467" s="14">
        <v>34.78561122389884</v>
      </c>
      <c r="D2467" s="5">
        <v>42.15705810514357</v>
      </c>
    </row>
    <row r="2468" spans="1:4" x14ac:dyDescent="0.3">
      <c r="A2468">
        <v>2467</v>
      </c>
      <c r="B2468" s="14">
        <v>41.587576597236122</v>
      </c>
      <c r="C2468" s="14">
        <v>34.2697182280072</v>
      </c>
      <c r="D2468" s="5">
        <v>42.247520831811165</v>
      </c>
    </row>
    <row r="2469" spans="1:4" x14ac:dyDescent="0.3">
      <c r="A2469">
        <v>2468</v>
      </c>
      <c r="B2469" s="14">
        <v>44.343756292168905</v>
      </c>
      <c r="C2469" s="14">
        <v>34.013878354708794</v>
      </c>
      <c r="D2469" s="5">
        <v>45.145228126807716</v>
      </c>
    </row>
    <row r="2470" spans="1:4" x14ac:dyDescent="0.3">
      <c r="A2470">
        <v>2469</v>
      </c>
      <c r="B2470" s="14">
        <v>43.339436822384457</v>
      </c>
      <c r="C2470" s="14">
        <v>34.643610408752068</v>
      </c>
      <c r="D2470" s="5">
        <v>45.887890379440371</v>
      </c>
    </row>
    <row r="2471" spans="1:4" x14ac:dyDescent="0.3">
      <c r="A2471">
        <v>2470</v>
      </c>
      <c r="B2471" s="14">
        <v>43.181812621173179</v>
      </c>
      <c r="C2471" s="14">
        <v>36.561678645228881</v>
      </c>
      <c r="D2471" s="5">
        <v>46.204677770991474</v>
      </c>
    </row>
    <row r="2472" spans="1:4" x14ac:dyDescent="0.3">
      <c r="A2472">
        <v>2471</v>
      </c>
      <c r="B2472" s="14">
        <v>43.768797655266653</v>
      </c>
      <c r="C2472" s="14">
        <v>35.088480425410701</v>
      </c>
      <c r="D2472" s="5">
        <v>43.018494604519354</v>
      </c>
    </row>
    <row r="2473" spans="1:4" x14ac:dyDescent="0.3">
      <c r="A2473">
        <v>2472</v>
      </c>
      <c r="B2473" s="14">
        <v>41.649822470515758</v>
      </c>
      <c r="C2473" s="14">
        <v>32.509879295470341</v>
      </c>
      <c r="D2473" s="5">
        <v>42.645552318630905</v>
      </c>
    </row>
    <row r="2474" spans="1:4" x14ac:dyDescent="0.3">
      <c r="A2474">
        <v>2473</v>
      </c>
      <c r="B2474" s="14">
        <v>42.469739752186101</v>
      </c>
      <c r="C2474" s="14">
        <v>34.211957907156538</v>
      </c>
      <c r="D2474" s="5">
        <v>43.560234679417086</v>
      </c>
    </row>
    <row r="2475" spans="1:4" x14ac:dyDescent="0.3">
      <c r="A2475">
        <v>2474</v>
      </c>
      <c r="B2475" s="14">
        <v>43.314176046851934</v>
      </c>
      <c r="C2475" s="14">
        <v>33.371298677344384</v>
      </c>
      <c r="D2475" s="5">
        <v>41.781427456635782</v>
      </c>
    </row>
    <row r="2476" spans="1:4" x14ac:dyDescent="0.3">
      <c r="A2476">
        <v>2475</v>
      </c>
      <c r="B2476" s="14">
        <v>44.062148911936248</v>
      </c>
      <c r="C2476" s="14">
        <v>32.430141892936525</v>
      </c>
      <c r="D2476" s="5">
        <v>46.054237222073695</v>
      </c>
    </row>
    <row r="2477" spans="1:4" x14ac:dyDescent="0.3">
      <c r="A2477">
        <v>2476</v>
      </c>
      <c r="B2477" s="14">
        <v>44.41907022903478</v>
      </c>
      <c r="C2477" s="14">
        <v>34.608347111130342</v>
      </c>
      <c r="D2477" s="5">
        <v>42.028802188808235</v>
      </c>
    </row>
    <row r="2478" spans="1:4" x14ac:dyDescent="0.3">
      <c r="A2478">
        <v>2477</v>
      </c>
      <c r="B2478" s="14">
        <v>43.427302292359613</v>
      </c>
      <c r="C2478" s="14">
        <v>35.25128526118511</v>
      </c>
      <c r="D2478" s="5">
        <v>44.537451917543883</v>
      </c>
    </row>
    <row r="2479" spans="1:4" x14ac:dyDescent="0.3">
      <c r="A2479">
        <v>2478</v>
      </c>
      <c r="B2479" s="14">
        <v>43.438251847619966</v>
      </c>
      <c r="C2479" s="14">
        <v>32.968988728199747</v>
      </c>
      <c r="D2479" s="5">
        <v>44.127750602008383</v>
      </c>
    </row>
    <row r="2480" spans="1:4" x14ac:dyDescent="0.3">
      <c r="A2480">
        <v>2479</v>
      </c>
      <c r="B2480" s="14">
        <v>41.709868736602907</v>
      </c>
      <c r="C2480" s="14">
        <v>33.422574632058655</v>
      </c>
      <c r="D2480" s="5">
        <v>42.725209407199912</v>
      </c>
    </row>
    <row r="2481" spans="1:4" x14ac:dyDescent="0.3">
      <c r="A2481">
        <v>2480</v>
      </c>
      <c r="B2481" s="14">
        <v>41.438220142277828</v>
      </c>
      <c r="C2481" s="14">
        <v>34.869704673278967</v>
      </c>
      <c r="D2481" s="5">
        <v>44.852020067374355</v>
      </c>
    </row>
    <row r="2482" spans="1:4" x14ac:dyDescent="0.3">
      <c r="A2482">
        <v>2481</v>
      </c>
      <c r="B2482" s="14">
        <v>43.27930302037106</v>
      </c>
      <c r="C2482" s="14">
        <v>33.491556837291867</v>
      </c>
      <c r="D2482" s="5">
        <v>41.690005408808432</v>
      </c>
    </row>
    <row r="2483" spans="1:4" x14ac:dyDescent="0.3">
      <c r="A2483">
        <v>2482</v>
      </c>
      <c r="B2483" s="14">
        <v>43.127238831503313</v>
      </c>
      <c r="C2483" s="14">
        <v>37.131692783690681</v>
      </c>
      <c r="D2483" s="5">
        <v>43.890435692084175</v>
      </c>
    </row>
    <row r="2484" spans="1:4" x14ac:dyDescent="0.3">
      <c r="A2484">
        <v>2483</v>
      </c>
      <c r="B2484" s="14">
        <v>42.965819335793014</v>
      </c>
      <c r="C2484" s="14">
        <v>34.794473435008804</v>
      </c>
      <c r="D2484" s="5">
        <v>42.552885096753201</v>
      </c>
    </row>
    <row r="2485" spans="1:4" x14ac:dyDescent="0.3">
      <c r="A2485">
        <v>2484</v>
      </c>
      <c r="B2485" s="14">
        <v>44.228787847930874</v>
      </c>
      <c r="C2485" s="14">
        <v>33.498723832774964</v>
      </c>
      <c r="D2485" s="5">
        <v>44.064028687347061</v>
      </c>
    </row>
    <row r="2486" spans="1:4" x14ac:dyDescent="0.3">
      <c r="A2486">
        <v>2485</v>
      </c>
      <c r="B2486" s="14">
        <v>44.198422341085561</v>
      </c>
      <c r="C2486" s="14">
        <v>33.97465708738553</v>
      </c>
      <c r="D2486" s="5">
        <v>40.013200364551466</v>
      </c>
    </row>
    <row r="2487" spans="1:4" x14ac:dyDescent="0.3">
      <c r="A2487">
        <v>2486</v>
      </c>
      <c r="B2487" s="14">
        <v>43.514591562515221</v>
      </c>
      <c r="C2487" s="14">
        <v>33.637447757049401</v>
      </c>
      <c r="D2487" s="5">
        <v>43.859894281238255</v>
      </c>
    </row>
    <row r="2488" spans="1:4" x14ac:dyDescent="0.3">
      <c r="A2488">
        <v>2487</v>
      </c>
      <c r="B2488" s="14">
        <v>43.310171260979146</v>
      </c>
      <c r="C2488" s="14">
        <v>35.576731082836901</v>
      </c>
      <c r="D2488" s="5">
        <v>44.857916529969302</v>
      </c>
    </row>
    <row r="2489" spans="1:4" x14ac:dyDescent="0.3">
      <c r="A2489">
        <v>2488</v>
      </c>
      <c r="B2489" s="14">
        <v>42.977036975702525</v>
      </c>
      <c r="C2489" s="14">
        <v>36.196920091201214</v>
      </c>
      <c r="D2489" s="5">
        <v>43.448460530951628</v>
      </c>
    </row>
    <row r="2490" spans="1:4" x14ac:dyDescent="0.3">
      <c r="A2490">
        <v>2489</v>
      </c>
      <c r="B2490" s="14">
        <v>45.353385396436835</v>
      </c>
      <c r="C2490" s="14">
        <v>32.45858624937285</v>
      </c>
      <c r="D2490" s="5">
        <v>42.1214964362931</v>
      </c>
    </row>
    <row r="2491" spans="1:4" x14ac:dyDescent="0.3">
      <c r="A2491">
        <v>2490</v>
      </c>
      <c r="B2491" s="14">
        <v>40.917861073155798</v>
      </c>
      <c r="C2491" s="14">
        <v>36.931991559064357</v>
      </c>
      <c r="D2491" s="5">
        <v>43.119994273722341</v>
      </c>
    </row>
    <row r="2492" spans="1:4" x14ac:dyDescent="0.3">
      <c r="A2492">
        <v>2491</v>
      </c>
      <c r="B2492" s="14">
        <v>43.165415388415923</v>
      </c>
      <c r="C2492" s="14">
        <v>35.982930131161993</v>
      </c>
      <c r="D2492" s="5">
        <v>42.337474280804017</v>
      </c>
    </row>
    <row r="2493" spans="1:4" x14ac:dyDescent="0.3">
      <c r="A2493">
        <v>2492</v>
      </c>
      <c r="B2493" s="14">
        <v>45.069589287993693</v>
      </c>
      <c r="C2493" s="14">
        <v>35.318528126708252</v>
      </c>
      <c r="D2493" s="5">
        <v>44.815164402620496</v>
      </c>
    </row>
    <row r="2494" spans="1:4" x14ac:dyDescent="0.3">
      <c r="A2494">
        <v>2493</v>
      </c>
      <c r="B2494" s="14">
        <v>44.620015109690989</v>
      </c>
      <c r="C2494" s="14">
        <v>35.995609534020616</v>
      </c>
      <c r="D2494" s="5">
        <v>45.03667653782064</v>
      </c>
    </row>
    <row r="2495" spans="1:4" x14ac:dyDescent="0.3">
      <c r="A2495">
        <v>2494</v>
      </c>
      <c r="B2495" s="14">
        <v>44.198558791053962</v>
      </c>
      <c r="C2495" s="14">
        <v>34.844897449040218</v>
      </c>
      <c r="D2495" s="5">
        <v>41.490081177287784</v>
      </c>
    </row>
    <row r="2496" spans="1:4" x14ac:dyDescent="0.3">
      <c r="A2496">
        <v>2495</v>
      </c>
      <c r="B2496" s="14">
        <v>44.260184052373496</v>
      </c>
      <c r="C2496" s="14">
        <v>34.076790899247264</v>
      </c>
      <c r="D2496" s="5">
        <v>45.006360184872186</v>
      </c>
    </row>
    <row r="2497" spans="1:4" x14ac:dyDescent="0.3">
      <c r="A2497">
        <v>2496</v>
      </c>
      <c r="B2497" s="14">
        <v>42.171739170479462</v>
      </c>
      <c r="C2497" s="14">
        <v>33.19772165621815</v>
      </c>
      <c r="D2497" s="5">
        <v>44.316767505824821</v>
      </c>
    </row>
    <row r="2498" spans="1:4" x14ac:dyDescent="0.3">
      <c r="A2498">
        <v>2497</v>
      </c>
      <c r="B2498" s="14">
        <v>43.273109620574743</v>
      </c>
      <c r="C2498" s="14">
        <v>34.266477706183544</v>
      </c>
      <c r="D2498" s="5">
        <v>42.661068713124777</v>
      </c>
    </row>
    <row r="2499" spans="1:4" x14ac:dyDescent="0.3">
      <c r="A2499">
        <v>2498</v>
      </c>
      <c r="B2499" s="14">
        <v>41.690818626851581</v>
      </c>
      <c r="C2499" s="14">
        <v>35.221926984994994</v>
      </c>
      <c r="D2499" s="5">
        <v>43.308676714108422</v>
      </c>
    </row>
    <row r="2500" spans="1:4" x14ac:dyDescent="0.3">
      <c r="A2500">
        <v>2499</v>
      </c>
      <c r="B2500" s="14">
        <v>43.033907803749621</v>
      </c>
      <c r="C2500" s="14">
        <v>35.895502997967881</v>
      </c>
      <c r="D2500" s="5">
        <v>43.285159192444198</v>
      </c>
    </row>
    <row r="2501" spans="1:4" x14ac:dyDescent="0.3">
      <c r="A2501">
        <v>2500</v>
      </c>
      <c r="B2501" s="14">
        <v>43.970265610810159</v>
      </c>
      <c r="C2501" s="14">
        <v>34.542535615097663</v>
      </c>
      <c r="D2501" s="5">
        <v>41.481946442219922</v>
      </c>
    </row>
    <row r="2502" spans="1:4" x14ac:dyDescent="0.3">
      <c r="A2502">
        <v>2501</v>
      </c>
      <c r="B2502" s="14">
        <v>43.634258407194643</v>
      </c>
      <c r="C2502" s="14">
        <v>33.34248143856847</v>
      </c>
      <c r="D2502" s="5">
        <v>42.130018528985659</v>
      </c>
    </row>
    <row r="2503" spans="1:4" x14ac:dyDescent="0.3">
      <c r="A2503">
        <v>2502</v>
      </c>
      <c r="B2503" s="14">
        <v>42.497967634661315</v>
      </c>
      <c r="C2503" s="14">
        <v>37.278773755985782</v>
      </c>
      <c r="D2503" s="5">
        <v>44.293164548677311</v>
      </c>
    </row>
    <row r="2504" spans="1:4" x14ac:dyDescent="0.3">
      <c r="A2504">
        <v>2503</v>
      </c>
      <c r="B2504" s="14">
        <v>45.873833865895357</v>
      </c>
      <c r="C2504" s="14">
        <v>32.876942331656892</v>
      </c>
      <c r="D2504" s="5">
        <v>41.880683166171565</v>
      </c>
    </row>
    <row r="2505" spans="1:4" x14ac:dyDescent="0.3">
      <c r="A2505">
        <v>2504</v>
      </c>
      <c r="B2505" s="14">
        <v>43.630366018196433</v>
      </c>
      <c r="C2505" s="14">
        <v>34.175631574825431</v>
      </c>
      <c r="D2505" s="5">
        <v>42.689480028729029</v>
      </c>
    </row>
    <row r="2506" spans="1:4" x14ac:dyDescent="0.3">
      <c r="A2506">
        <v>2505</v>
      </c>
      <c r="B2506" s="14">
        <v>42.826025334000903</v>
      </c>
      <c r="C2506" s="14">
        <v>33.313925026449887</v>
      </c>
      <c r="D2506" s="5">
        <v>43.972126882101804</v>
      </c>
    </row>
    <row r="2507" spans="1:4" x14ac:dyDescent="0.3">
      <c r="A2507">
        <v>2506</v>
      </c>
      <c r="B2507" s="14">
        <v>42.042694398850252</v>
      </c>
      <c r="C2507" s="14">
        <v>36.575401456936142</v>
      </c>
      <c r="D2507" s="5">
        <v>42.002141372259125</v>
      </c>
    </row>
    <row r="2508" spans="1:4" x14ac:dyDescent="0.3">
      <c r="A2508">
        <v>2507</v>
      </c>
      <c r="B2508" s="14">
        <v>40.704330370023413</v>
      </c>
      <c r="C2508" s="14">
        <v>33.79615393716518</v>
      </c>
      <c r="D2508" s="5">
        <v>45.650917572500752</v>
      </c>
    </row>
    <row r="2509" spans="1:4" x14ac:dyDescent="0.3">
      <c r="A2509">
        <v>2508</v>
      </c>
      <c r="B2509" s="14">
        <v>44.816731708499212</v>
      </c>
      <c r="C2509" s="14">
        <v>33.492696896977833</v>
      </c>
      <c r="D2509" s="5">
        <v>41.635441834852976</v>
      </c>
    </row>
    <row r="2510" spans="1:4" x14ac:dyDescent="0.3">
      <c r="A2510">
        <v>2509</v>
      </c>
      <c r="B2510" s="14">
        <v>43.627890381318842</v>
      </c>
      <c r="C2510" s="14">
        <v>32.205656971850694</v>
      </c>
      <c r="D2510" s="5">
        <v>44.020433068682117</v>
      </c>
    </row>
    <row r="2511" spans="1:4" x14ac:dyDescent="0.3">
      <c r="A2511">
        <v>2510</v>
      </c>
      <c r="B2511" s="14">
        <v>41.401266097008147</v>
      </c>
      <c r="C2511" s="14">
        <v>34.616801689856345</v>
      </c>
      <c r="D2511" s="5">
        <v>44.728793132426432</v>
      </c>
    </row>
    <row r="2512" spans="1:4" x14ac:dyDescent="0.3">
      <c r="A2512">
        <v>2511</v>
      </c>
      <c r="B2512" s="14">
        <v>42.837615966297712</v>
      </c>
      <c r="C2512" s="14">
        <v>32.965541150950095</v>
      </c>
      <c r="D2512" s="5">
        <v>42.748544643720514</v>
      </c>
    </row>
    <row r="2513" spans="1:4" x14ac:dyDescent="0.3">
      <c r="A2513">
        <v>2512</v>
      </c>
      <c r="B2513" s="14">
        <v>44.631285488243009</v>
      </c>
      <c r="C2513" s="14">
        <v>32.986591701211964</v>
      </c>
      <c r="D2513" s="5">
        <v>46.109791246695849</v>
      </c>
    </row>
    <row r="2514" spans="1:4" x14ac:dyDescent="0.3">
      <c r="A2514">
        <v>2513</v>
      </c>
      <c r="B2514" s="14">
        <v>42.549675740381112</v>
      </c>
      <c r="C2514" s="14">
        <v>33.816669432586224</v>
      </c>
      <c r="D2514" s="5">
        <v>42.720084211368395</v>
      </c>
    </row>
    <row r="2515" spans="1:4" x14ac:dyDescent="0.3">
      <c r="A2515">
        <v>2514</v>
      </c>
      <c r="B2515" s="14">
        <v>41.805511108684549</v>
      </c>
      <c r="C2515" s="14">
        <v>32.065532101177268</v>
      </c>
      <c r="D2515" s="5">
        <v>41.309020238592879</v>
      </c>
    </row>
    <row r="2516" spans="1:4" x14ac:dyDescent="0.3">
      <c r="A2516">
        <v>2515</v>
      </c>
      <c r="B2516" s="14">
        <v>41.060132138338439</v>
      </c>
      <c r="C2516" s="14">
        <v>33.980936362039607</v>
      </c>
      <c r="D2516" s="5">
        <v>42.74981255443474</v>
      </c>
    </row>
    <row r="2517" spans="1:4" x14ac:dyDescent="0.3">
      <c r="A2517">
        <v>2516</v>
      </c>
      <c r="B2517" s="14">
        <v>45.137048081826812</v>
      </c>
      <c r="C2517" s="14">
        <v>31.796388792904629</v>
      </c>
      <c r="D2517" s="5">
        <v>44.615781079856283</v>
      </c>
    </row>
    <row r="2518" spans="1:4" x14ac:dyDescent="0.3">
      <c r="A2518">
        <v>2517</v>
      </c>
      <c r="B2518" s="14">
        <v>43.815831320463765</v>
      </c>
      <c r="C2518" s="14">
        <v>34.580128072669041</v>
      </c>
      <c r="D2518" s="5">
        <v>45.340253756841641</v>
      </c>
    </row>
    <row r="2519" spans="1:4" x14ac:dyDescent="0.3">
      <c r="A2519">
        <v>2518</v>
      </c>
      <c r="B2519" s="14">
        <v>44.334812003261995</v>
      </c>
      <c r="C2519" s="14">
        <v>32.919219849126492</v>
      </c>
      <c r="D2519" s="5">
        <v>44.226352801634221</v>
      </c>
    </row>
    <row r="2520" spans="1:4" x14ac:dyDescent="0.3">
      <c r="A2520">
        <v>2519</v>
      </c>
      <c r="B2520" s="14">
        <v>41.909211508816931</v>
      </c>
      <c r="C2520" s="14">
        <v>34.196158698006911</v>
      </c>
      <c r="D2520" s="5">
        <v>44.045784192629611</v>
      </c>
    </row>
    <row r="2521" spans="1:4" x14ac:dyDescent="0.3">
      <c r="A2521">
        <v>2520</v>
      </c>
      <c r="B2521" s="14">
        <v>43.93107691119917</v>
      </c>
      <c r="C2521" s="14">
        <v>34.481449203624798</v>
      </c>
      <c r="D2521" s="5">
        <v>45.083646543252989</v>
      </c>
    </row>
    <row r="2522" spans="1:4" x14ac:dyDescent="0.3">
      <c r="A2522">
        <v>2521</v>
      </c>
      <c r="B2522" s="14">
        <v>44.884995453240691</v>
      </c>
      <c r="C2522" s="14">
        <v>34.240219973981013</v>
      </c>
      <c r="D2522" s="5">
        <v>42.643699846948167</v>
      </c>
    </row>
    <row r="2523" spans="1:4" x14ac:dyDescent="0.3">
      <c r="A2523">
        <v>2522</v>
      </c>
      <c r="B2523" s="14">
        <v>43.329252041691667</v>
      </c>
      <c r="C2523" s="14">
        <v>35.644862411836954</v>
      </c>
      <c r="D2523" s="5">
        <v>43.909636735327538</v>
      </c>
    </row>
    <row r="2524" spans="1:4" x14ac:dyDescent="0.3">
      <c r="A2524">
        <v>2523</v>
      </c>
      <c r="B2524" s="14">
        <v>43.485227839810157</v>
      </c>
      <c r="C2524" s="14">
        <v>33.935162923310571</v>
      </c>
      <c r="D2524" s="5">
        <v>45.039016272778518</v>
      </c>
    </row>
    <row r="2525" spans="1:4" x14ac:dyDescent="0.3">
      <c r="A2525">
        <v>2524</v>
      </c>
      <c r="B2525" s="14">
        <v>43.541958501126111</v>
      </c>
      <c r="C2525" s="14">
        <v>31.632549152594553</v>
      </c>
      <c r="D2525" s="5">
        <v>44.747743924868381</v>
      </c>
    </row>
    <row r="2526" spans="1:4" x14ac:dyDescent="0.3">
      <c r="A2526">
        <v>2525</v>
      </c>
      <c r="B2526" s="14">
        <v>43.857504524889656</v>
      </c>
      <c r="C2526" s="14">
        <v>32.576345211999374</v>
      </c>
      <c r="D2526" s="5">
        <v>42.281235584950615</v>
      </c>
    </row>
    <row r="2527" spans="1:4" x14ac:dyDescent="0.3">
      <c r="A2527">
        <v>2526</v>
      </c>
      <c r="B2527" s="14">
        <v>42.670761006931173</v>
      </c>
      <c r="C2527" s="14">
        <v>34.790660289684737</v>
      </c>
      <c r="D2527" s="5">
        <v>44.42809814896475</v>
      </c>
    </row>
    <row r="2528" spans="1:4" x14ac:dyDescent="0.3">
      <c r="A2528">
        <v>2527</v>
      </c>
      <c r="B2528" s="14">
        <v>43.995425573078116</v>
      </c>
      <c r="C2528" s="14">
        <v>33.329911295404379</v>
      </c>
      <c r="D2528" s="5">
        <v>41.354737792054372</v>
      </c>
    </row>
    <row r="2529" spans="1:4" x14ac:dyDescent="0.3">
      <c r="A2529">
        <v>2528</v>
      </c>
      <c r="B2529" s="14">
        <v>40.655403869648204</v>
      </c>
      <c r="C2529" s="14">
        <v>35.552060550453454</v>
      </c>
      <c r="D2529" s="5">
        <v>40.33797968672215</v>
      </c>
    </row>
    <row r="2530" spans="1:4" x14ac:dyDescent="0.3">
      <c r="A2530">
        <v>2529</v>
      </c>
      <c r="B2530" s="14">
        <v>43.00988106640326</v>
      </c>
      <c r="C2530" s="14">
        <v>34.316567915837474</v>
      </c>
      <c r="D2530" s="5">
        <v>40.43914335028299</v>
      </c>
    </row>
    <row r="2531" spans="1:4" x14ac:dyDescent="0.3">
      <c r="A2531">
        <v>2530</v>
      </c>
      <c r="B2531" s="14">
        <v>44.839587559223418</v>
      </c>
      <c r="C2531" s="14">
        <v>33.413138202564468</v>
      </c>
      <c r="D2531" s="5">
        <v>44.03527666819673</v>
      </c>
    </row>
    <row r="2532" spans="1:4" x14ac:dyDescent="0.3">
      <c r="A2532">
        <v>2531</v>
      </c>
      <c r="B2532" s="14">
        <v>41.454217359952139</v>
      </c>
      <c r="C2532" s="14">
        <v>32.725659621390811</v>
      </c>
      <c r="D2532" s="5">
        <v>44.258399983508824</v>
      </c>
    </row>
    <row r="2533" spans="1:4" x14ac:dyDescent="0.3">
      <c r="A2533">
        <v>2532</v>
      </c>
      <c r="B2533" s="14">
        <v>43.32138048379376</v>
      </c>
      <c r="C2533" s="14">
        <v>36.467043937318039</v>
      </c>
      <c r="D2533" s="5">
        <v>45.143406551435689</v>
      </c>
    </row>
    <row r="2534" spans="1:4" x14ac:dyDescent="0.3">
      <c r="A2534">
        <v>2533</v>
      </c>
      <c r="B2534" s="14">
        <v>43.820468080135356</v>
      </c>
      <c r="C2534" s="14">
        <v>32.476773782522777</v>
      </c>
      <c r="D2534" s="5">
        <v>42.655333028552604</v>
      </c>
    </row>
    <row r="2535" spans="1:4" x14ac:dyDescent="0.3">
      <c r="A2535">
        <v>2534</v>
      </c>
      <c r="B2535" s="14">
        <v>43.438540606049919</v>
      </c>
      <c r="C2535" s="14">
        <v>34.093395026797808</v>
      </c>
      <c r="D2535" s="5">
        <v>39.910536784238822</v>
      </c>
    </row>
    <row r="2536" spans="1:4" x14ac:dyDescent="0.3">
      <c r="A2536">
        <v>2535</v>
      </c>
      <c r="B2536" s="14">
        <v>42.765711496587741</v>
      </c>
      <c r="C2536" s="14">
        <v>35.962691239795411</v>
      </c>
      <c r="D2536" s="5">
        <v>44.209187312094073</v>
      </c>
    </row>
    <row r="2537" spans="1:4" x14ac:dyDescent="0.3">
      <c r="A2537">
        <v>2536</v>
      </c>
      <c r="B2537" s="14">
        <v>43.443248077261494</v>
      </c>
      <c r="C2537" s="14">
        <v>35.820698347381395</v>
      </c>
      <c r="D2537" s="5">
        <v>44.373560371721766</v>
      </c>
    </row>
    <row r="2538" spans="1:4" x14ac:dyDescent="0.3">
      <c r="A2538">
        <v>2537</v>
      </c>
      <c r="B2538" s="14">
        <v>43.719570071624098</v>
      </c>
      <c r="C2538" s="14">
        <v>34.435658217486242</v>
      </c>
      <c r="D2538" s="5">
        <v>39.801677595240584</v>
      </c>
    </row>
    <row r="2539" spans="1:4" x14ac:dyDescent="0.3">
      <c r="A2539">
        <v>2538</v>
      </c>
      <c r="B2539" s="14">
        <v>45.778849059467234</v>
      </c>
      <c r="C2539" s="14">
        <v>34.890059820482129</v>
      </c>
      <c r="D2539" s="5">
        <v>41.372080496977013</v>
      </c>
    </row>
    <row r="2540" spans="1:4" x14ac:dyDescent="0.3">
      <c r="A2540">
        <v>2539</v>
      </c>
      <c r="B2540" s="14">
        <v>42.763867711409198</v>
      </c>
      <c r="C2540" s="14">
        <v>34.116393222417614</v>
      </c>
      <c r="D2540" s="5">
        <v>41.279946194734592</v>
      </c>
    </row>
    <row r="2541" spans="1:4" x14ac:dyDescent="0.3">
      <c r="A2541">
        <v>2540</v>
      </c>
      <c r="B2541" s="14">
        <v>44.656547157130952</v>
      </c>
      <c r="C2541" s="14">
        <v>32.712770120802119</v>
      </c>
      <c r="D2541" s="5">
        <v>44.136362503474366</v>
      </c>
    </row>
    <row r="2542" spans="1:4" x14ac:dyDescent="0.3">
      <c r="A2542">
        <v>2541</v>
      </c>
      <c r="B2542" s="14">
        <v>41.519218872855809</v>
      </c>
      <c r="C2542" s="14">
        <v>36.169610755740671</v>
      </c>
      <c r="D2542" s="5">
        <v>42.388948484940201</v>
      </c>
    </row>
    <row r="2543" spans="1:4" x14ac:dyDescent="0.3">
      <c r="A2543">
        <v>2542</v>
      </c>
      <c r="B2543" s="14">
        <v>45.229228453468707</v>
      </c>
      <c r="C2543" s="14">
        <v>34.700007757689157</v>
      </c>
      <c r="D2543" s="5">
        <v>45.269472139834861</v>
      </c>
    </row>
    <row r="2544" spans="1:4" x14ac:dyDescent="0.3">
      <c r="A2544">
        <v>2543</v>
      </c>
      <c r="B2544" s="14">
        <v>42.605025265869962</v>
      </c>
      <c r="C2544" s="14">
        <v>35.915483392767747</v>
      </c>
      <c r="D2544" s="5">
        <v>43.403049865274603</v>
      </c>
    </row>
    <row r="2545" spans="1:4" x14ac:dyDescent="0.3">
      <c r="A2545">
        <v>2544</v>
      </c>
      <c r="B2545" s="14">
        <v>41.937086976337802</v>
      </c>
      <c r="C2545" s="14">
        <v>35.881025526141364</v>
      </c>
      <c r="D2545" s="5">
        <v>42.620632175279361</v>
      </c>
    </row>
    <row r="2546" spans="1:4" x14ac:dyDescent="0.3">
      <c r="A2546">
        <v>2545</v>
      </c>
      <c r="B2546" s="14">
        <v>43.41210317617945</v>
      </c>
      <c r="C2546" s="14">
        <v>34.360983499391018</v>
      </c>
      <c r="D2546" s="5">
        <v>44.236720908427124</v>
      </c>
    </row>
    <row r="2547" spans="1:4" x14ac:dyDescent="0.3">
      <c r="A2547">
        <v>2546</v>
      </c>
      <c r="B2547" s="14">
        <v>42.896455036465099</v>
      </c>
      <c r="C2547" s="14">
        <v>32.707909838848423</v>
      </c>
      <c r="D2547" s="5">
        <v>43.626676693322828</v>
      </c>
    </row>
    <row r="2548" spans="1:4" x14ac:dyDescent="0.3">
      <c r="A2548">
        <v>2547</v>
      </c>
      <c r="B2548" s="14">
        <v>43.255309426922388</v>
      </c>
      <c r="C2548" s="14">
        <v>32.94480675008387</v>
      </c>
      <c r="D2548" s="5">
        <v>44.764163668280688</v>
      </c>
    </row>
    <row r="2549" spans="1:4" x14ac:dyDescent="0.3">
      <c r="A2549">
        <v>2548</v>
      </c>
      <c r="B2549" s="14">
        <v>42.806987355426955</v>
      </c>
      <c r="C2549" s="14">
        <v>31.955928294346727</v>
      </c>
      <c r="D2549" s="5">
        <v>41.909080036225177</v>
      </c>
    </row>
    <row r="2550" spans="1:4" x14ac:dyDescent="0.3">
      <c r="A2550">
        <v>2549</v>
      </c>
      <c r="B2550" s="14">
        <v>41.789009495529335</v>
      </c>
      <c r="C2550" s="14">
        <v>34.78050031503183</v>
      </c>
      <c r="D2550" s="5">
        <v>44.9758534945543</v>
      </c>
    </row>
    <row r="2551" spans="1:4" x14ac:dyDescent="0.3">
      <c r="A2551">
        <v>2550</v>
      </c>
      <c r="B2551" s="14">
        <v>42.242242097337922</v>
      </c>
      <c r="C2551" s="14">
        <v>34.994905490693284</v>
      </c>
      <c r="D2551" s="5">
        <v>42.262946920852073</v>
      </c>
    </row>
    <row r="2552" spans="1:4" x14ac:dyDescent="0.3">
      <c r="A2552">
        <v>2551</v>
      </c>
      <c r="B2552" s="14">
        <v>44.325550923023435</v>
      </c>
      <c r="C2552" s="14">
        <v>36.246057861684449</v>
      </c>
      <c r="D2552" s="5">
        <v>42.260400978776516</v>
      </c>
    </row>
    <row r="2553" spans="1:4" x14ac:dyDescent="0.3">
      <c r="A2553">
        <v>2552</v>
      </c>
      <c r="B2553" s="14">
        <v>42.943999009729822</v>
      </c>
      <c r="C2553" s="14">
        <v>34.918932110260997</v>
      </c>
      <c r="D2553" s="5">
        <v>41.540614536612409</v>
      </c>
    </row>
    <row r="2554" spans="1:4" x14ac:dyDescent="0.3">
      <c r="A2554">
        <v>2553</v>
      </c>
      <c r="B2554" s="14">
        <v>46.201426447883378</v>
      </c>
      <c r="C2554" s="14">
        <v>34.271948588276949</v>
      </c>
      <c r="D2554" s="5">
        <v>42.432832773164058</v>
      </c>
    </row>
    <row r="2555" spans="1:4" x14ac:dyDescent="0.3">
      <c r="A2555">
        <v>2554</v>
      </c>
      <c r="B2555" s="14">
        <v>44.11027993475961</v>
      </c>
      <c r="C2555" s="14">
        <v>32.053020147543094</v>
      </c>
      <c r="D2555" s="5">
        <v>43.641790063678016</v>
      </c>
    </row>
    <row r="2556" spans="1:4" x14ac:dyDescent="0.3">
      <c r="A2556">
        <v>2555</v>
      </c>
      <c r="B2556" s="14">
        <v>46.603887239396322</v>
      </c>
      <c r="C2556" s="14">
        <v>35.184997144128161</v>
      </c>
      <c r="D2556" s="5">
        <v>44.65995535267345</v>
      </c>
    </row>
    <row r="2557" spans="1:4" x14ac:dyDescent="0.3">
      <c r="A2557">
        <v>2556</v>
      </c>
      <c r="B2557" s="14">
        <v>44.497462243529633</v>
      </c>
      <c r="C2557" s="14">
        <v>35.355730596042207</v>
      </c>
      <c r="D2557" s="5">
        <v>45.19765823891138</v>
      </c>
    </row>
    <row r="2558" spans="1:4" x14ac:dyDescent="0.3">
      <c r="A2558">
        <v>2557</v>
      </c>
      <c r="B2558" s="14">
        <v>43.282519853529855</v>
      </c>
      <c r="C2558" s="14">
        <v>36.07695468624307</v>
      </c>
      <c r="D2558" s="5">
        <v>44.568948033624949</v>
      </c>
    </row>
    <row r="2559" spans="1:4" x14ac:dyDescent="0.3">
      <c r="A2559">
        <v>2558</v>
      </c>
      <c r="B2559" s="14">
        <v>39.675689999237079</v>
      </c>
      <c r="C2559" s="14">
        <v>35.141476192896945</v>
      </c>
      <c r="D2559" s="5">
        <v>44.834961291038717</v>
      </c>
    </row>
    <row r="2560" spans="1:4" x14ac:dyDescent="0.3">
      <c r="A2560">
        <v>2559</v>
      </c>
      <c r="B2560" s="14">
        <v>44.599054881908295</v>
      </c>
      <c r="C2560" s="14">
        <v>34.693900465014458</v>
      </c>
      <c r="D2560" s="5">
        <v>41.514778161683317</v>
      </c>
    </row>
    <row r="2561" spans="1:4" x14ac:dyDescent="0.3">
      <c r="A2561">
        <v>2560</v>
      </c>
      <c r="B2561" s="14">
        <v>42.158347531609643</v>
      </c>
      <c r="C2561" s="14">
        <v>33.477199940448315</v>
      </c>
      <c r="D2561" s="5">
        <v>41.352705733056389</v>
      </c>
    </row>
    <row r="2562" spans="1:4" x14ac:dyDescent="0.3">
      <c r="A2562">
        <v>2561</v>
      </c>
      <c r="B2562" s="14">
        <v>42.462232287943372</v>
      </c>
      <c r="C2562" s="14">
        <v>34.187225164336986</v>
      </c>
      <c r="D2562" s="5">
        <v>43.954248439749691</v>
      </c>
    </row>
    <row r="2563" spans="1:4" x14ac:dyDescent="0.3">
      <c r="A2563">
        <v>2562</v>
      </c>
      <c r="B2563" s="14">
        <v>42.640515489914307</v>
      </c>
      <c r="C2563" s="14">
        <v>33.574507937347335</v>
      </c>
      <c r="D2563" s="5">
        <v>43.665805583854358</v>
      </c>
    </row>
    <row r="2564" spans="1:4" x14ac:dyDescent="0.3">
      <c r="A2564">
        <v>2563</v>
      </c>
      <c r="B2564" s="14">
        <v>43.203153314042332</v>
      </c>
      <c r="C2564" s="14">
        <v>35.219196697289128</v>
      </c>
      <c r="D2564" s="5">
        <v>44.451335413406895</v>
      </c>
    </row>
    <row r="2565" spans="1:4" x14ac:dyDescent="0.3">
      <c r="A2565">
        <v>2564</v>
      </c>
      <c r="B2565" s="14">
        <v>41.67248893816857</v>
      </c>
      <c r="C2565" s="14">
        <v>34.747978033785898</v>
      </c>
      <c r="D2565" s="5">
        <v>46.133978488661171</v>
      </c>
    </row>
    <row r="2566" spans="1:4" x14ac:dyDescent="0.3">
      <c r="A2566">
        <v>2565</v>
      </c>
      <c r="B2566" s="14">
        <v>45.534830849646063</v>
      </c>
      <c r="C2566" s="14">
        <v>35.506705417823156</v>
      </c>
      <c r="D2566" s="5">
        <v>41.522249808813505</v>
      </c>
    </row>
    <row r="2567" spans="1:4" x14ac:dyDescent="0.3">
      <c r="A2567">
        <v>2566</v>
      </c>
      <c r="B2567" s="14">
        <v>42.844861465728819</v>
      </c>
      <c r="C2567" s="14">
        <v>34.904571075842789</v>
      </c>
      <c r="D2567" s="5">
        <v>41.442552155885572</v>
      </c>
    </row>
    <row r="2568" spans="1:4" x14ac:dyDescent="0.3">
      <c r="A2568">
        <v>2567</v>
      </c>
      <c r="B2568" s="14">
        <v>42.099721158627787</v>
      </c>
      <c r="C2568" s="14">
        <v>36.28690314440135</v>
      </c>
      <c r="D2568" s="5">
        <v>43.258735955278546</v>
      </c>
    </row>
    <row r="2569" spans="1:4" x14ac:dyDescent="0.3">
      <c r="A2569">
        <v>2568</v>
      </c>
      <c r="B2569" s="14">
        <v>43.842538958247282</v>
      </c>
      <c r="C2569" s="14">
        <v>35.246688559601708</v>
      </c>
      <c r="D2569" s="5">
        <v>43.95565344842786</v>
      </c>
    </row>
    <row r="2570" spans="1:4" x14ac:dyDescent="0.3">
      <c r="A2570">
        <v>2569</v>
      </c>
      <c r="B2570" s="14">
        <v>42.70794808296349</v>
      </c>
      <c r="C2570" s="14">
        <v>35.100991439060095</v>
      </c>
      <c r="D2570" s="5">
        <v>40.932657031745855</v>
      </c>
    </row>
    <row r="2571" spans="1:4" x14ac:dyDescent="0.3">
      <c r="A2571">
        <v>2570</v>
      </c>
      <c r="B2571" s="14">
        <v>44.234188048018382</v>
      </c>
      <c r="C2571" s="14">
        <v>34.720354411243399</v>
      </c>
      <c r="D2571" s="5">
        <v>43.315000892668792</v>
      </c>
    </row>
    <row r="2572" spans="1:4" x14ac:dyDescent="0.3">
      <c r="A2572">
        <v>2571</v>
      </c>
      <c r="B2572" s="14">
        <v>42.778715059615962</v>
      </c>
      <c r="C2572" s="14">
        <v>35.661796675526119</v>
      </c>
      <c r="D2572" s="5">
        <v>44.814785409354997</v>
      </c>
    </row>
    <row r="2573" spans="1:4" x14ac:dyDescent="0.3">
      <c r="A2573">
        <v>2572</v>
      </c>
      <c r="B2573" s="14">
        <v>44.942266635996816</v>
      </c>
      <c r="C2573" s="14">
        <v>37.371253213385401</v>
      </c>
      <c r="D2573" s="5">
        <v>44.492711826122374</v>
      </c>
    </row>
    <row r="2574" spans="1:4" x14ac:dyDescent="0.3">
      <c r="A2574">
        <v>2573</v>
      </c>
      <c r="B2574" s="14">
        <v>39.900279518897307</v>
      </c>
      <c r="C2574" s="14">
        <v>33.433148417302391</v>
      </c>
      <c r="D2574" s="5">
        <v>43.023847270996136</v>
      </c>
    </row>
    <row r="2575" spans="1:4" x14ac:dyDescent="0.3">
      <c r="A2575">
        <v>2574</v>
      </c>
      <c r="B2575" s="14">
        <v>43.82933624715546</v>
      </c>
      <c r="C2575" s="14">
        <v>34.432554277971938</v>
      </c>
      <c r="D2575" s="5">
        <v>41.512827008141059</v>
      </c>
    </row>
    <row r="2576" spans="1:4" x14ac:dyDescent="0.3">
      <c r="A2576">
        <v>2575</v>
      </c>
      <c r="B2576" s="14">
        <v>44.600484381759522</v>
      </c>
      <c r="C2576" s="14">
        <v>34.742124473053039</v>
      </c>
      <c r="D2576" s="5">
        <v>40.813115862146105</v>
      </c>
    </row>
    <row r="2577" spans="1:4" x14ac:dyDescent="0.3">
      <c r="A2577">
        <v>2576</v>
      </c>
      <c r="B2577" s="14">
        <v>44.366887516692998</v>
      </c>
      <c r="C2577" s="14">
        <v>33.617677716146282</v>
      </c>
      <c r="D2577" s="5">
        <v>43.432042983429326</v>
      </c>
    </row>
    <row r="2578" spans="1:4" x14ac:dyDescent="0.3">
      <c r="A2578">
        <v>2577</v>
      </c>
      <c r="B2578" s="14">
        <v>45.359342563037401</v>
      </c>
      <c r="C2578" s="14">
        <v>35.130103217102118</v>
      </c>
      <c r="D2578" s="5">
        <v>41.636149339729648</v>
      </c>
    </row>
    <row r="2579" spans="1:4" x14ac:dyDescent="0.3">
      <c r="A2579">
        <v>2578</v>
      </c>
      <c r="B2579" s="14">
        <v>42.167964368441233</v>
      </c>
      <c r="C2579" s="14">
        <v>33.68582906028341</v>
      </c>
      <c r="D2579" s="5">
        <v>43.436506679767731</v>
      </c>
    </row>
    <row r="2580" spans="1:4" x14ac:dyDescent="0.3">
      <c r="A2580">
        <v>2579</v>
      </c>
      <c r="B2580" s="14">
        <v>40.849545967578536</v>
      </c>
      <c r="C2580" s="14">
        <v>35.089959321644244</v>
      </c>
      <c r="D2580" s="5">
        <v>42.979293451118394</v>
      </c>
    </row>
    <row r="2581" spans="1:4" x14ac:dyDescent="0.3">
      <c r="A2581">
        <v>2580</v>
      </c>
      <c r="B2581" s="14">
        <v>42.29874627190582</v>
      </c>
      <c r="C2581" s="14">
        <v>36.068611273735129</v>
      </c>
      <c r="D2581" s="5">
        <v>42.178775329382333</v>
      </c>
    </row>
    <row r="2582" spans="1:4" x14ac:dyDescent="0.3">
      <c r="A2582">
        <v>2581</v>
      </c>
      <c r="B2582" s="14">
        <v>43.335716677476157</v>
      </c>
      <c r="C2582" s="14">
        <v>35.146957803693986</v>
      </c>
      <c r="D2582" s="5">
        <v>40.085543330117432</v>
      </c>
    </row>
    <row r="2583" spans="1:4" x14ac:dyDescent="0.3">
      <c r="A2583">
        <v>2582</v>
      </c>
      <c r="B2583" s="14">
        <v>44.337549679016362</v>
      </c>
      <c r="C2583" s="14">
        <v>32.584900358484354</v>
      </c>
      <c r="D2583" s="5">
        <v>41.960880454609146</v>
      </c>
    </row>
    <row r="2584" spans="1:4" x14ac:dyDescent="0.3">
      <c r="A2584">
        <v>2583</v>
      </c>
      <c r="B2584" s="14">
        <v>43.45839970996623</v>
      </c>
      <c r="C2584" s="14">
        <v>35.601412047950348</v>
      </c>
      <c r="D2584" s="5">
        <v>42.674508502597853</v>
      </c>
    </row>
    <row r="2585" spans="1:4" x14ac:dyDescent="0.3">
      <c r="A2585">
        <v>2584</v>
      </c>
      <c r="B2585" s="14">
        <v>42.562010401381201</v>
      </c>
      <c r="C2585" s="14">
        <v>34.664359741118822</v>
      </c>
      <c r="D2585" s="5">
        <v>42.424269294974749</v>
      </c>
    </row>
    <row r="2586" spans="1:4" x14ac:dyDescent="0.3">
      <c r="A2586">
        <v>2585</v>
      </c>
      <c r="B2586" s="14">
        <v>41.960538858993033</v>
      </c>
      <c r="C2586" s="14">
        <v>33.326747632204295</v>
      </c>
      <c r="D2586" s="5">
        <v>46.51705867270973</v>
      </c>
    </row>
    <row r="2587" spans="1:4" x14ac:dyDescent="0.3">
      <c r="A2587">
        <v>2586</v>
      </c>
      <c r="B2587" s="14">
        <v>45.797773026333076</v>
      </c>
      <c r="C2587" s="14">
        <v>33.83349180693498</v>
      </c>
      <c r="D2587" s="5">
        <v>44.88061454209965</v>
      </c>
    </row>
    <row r="2588" spans="1:4" x14ac:dyDescent="0.3">
      <c r="A2588">
        <v>2587</v>
      </c>
      <c r="B2588" s="14">
        <v>42.41143914588767</v>
      </c>
      <c r="C2588" s="14">
        <v>34.634295754238636</v>
      </c>
      <c r="D2588" s="5">
        <v>43.875438703573806</v>
      </c>
    </row>
    <row r="2589" spans="1:4" x14ac:dyDescent="0.3">
      <c r="A2589">
        <v>2588</v>
      </c>
      <c r="B2589" s="14">
        <v>43.26389459320724</v>
      </c>
      <c r="C2589" s="14">
        <v>35.576940833588438</v>
      </c>
      <c r="D2589" s="5">
        <v>42.346573414332916</v>
      </c>
    </row>
    <row r="2590" spans="1:4" x14ac:dyDescent="0.3">
      <c r="A2590">
        <v>2589</v>
      </c>
      <c r="B2590" s="14">
        <v>44.564787628211192</v>
      </c>
      <c r="C2590" s="14">
        <v>36.297365543440748</v>
      </c>
      <c r="D2590" s="5">
        <v>42.853814659645757</v>
      </c>
    </row>
    <row r="2591" spans="1:4" x14ac:dyDescent="0.3">
      <c r="A2591">
        <v>2590</v>
      </c>
      <c r="B2591" s="14">
        <v>44.349931916077132</v>
      </c>
      <c r="C2591" s="14">
        <v>35.564724812547638</v>
      </c>
      <c r="D2591" s="5">
        <v>40.769105118532714</v>
      </c>
    </row>
    <row r="2592" spans="1:4" x14ac:dyDescent="0.3">
      <c r="A2592">
        <v>2591</v>
      </c>
      <c r="B2592" s="14">
        <v>43.458749028610889</v>
      </c>
      <c r="C2592" s="14">
        <v>33.449213825197795</v>
      </c>
      <c r="D2592" s="5">
        <v>42.345466262298189</v>
      </c>
    </row>
    <row r="2593" spans="1:4" x14ac:dyDescent="0.3">
      <c r="A2593">
        <v>2592</v>
      </c>
      <c r="B2593" s="14">
        <v>42.87321841047526</v>
      </c>
      <c r="C2593" s="14">
        <v>36.355375880681002</v>
      </c>
      <c r="D2593" s="5">
        <v>41.36152042424844</v>
      </c>
    </row>
    <row r="2594" spans="1:4" x14ac:dyDescent="0.3">
      <c r="A2594">
        <v>2593</v>
      </c>
      <c r="B2594" s="14">
        <v>44.259381643151755</v>
      </c>
      <c r="C2594" s="14">
        <v>33.806724074461449</v>
      </c>
      <c r="D2594" s="5">
        <v>45.148217988687804</v>
      </c>
    </row>
    <row r="2595" spans="1:4" x14ac:dyDescent="0.3">
      <c r="A2595">
        <v>2594</v>
      </c>
      <c r="B2595" s="14">
        <v>44.684610003561644</v>
      </c>
      <c r="C2595" s="14">
        <v>34.005917582712819</v>
      </c>
      <c r="D2595" s="5">
        <v>44.662696112928238</v>
      </c>
    </row>
    <row r="2596" spans="1:4" x14ac:dyDescent="0.3">
      <c r="A2596">
        <v>2595</v>
      </c>
      <c r="B2596" s="14">
        <v>45.319821587910127</v>
      </c>
      <c r="C2596" s="14">
        <v>34.949517799026957</v>
      </c>
      <c r="D2596" s="5">
        <v>39.703625187615742</v>
      </c>
    </row>
    <row r="2597" spans="1:4" x14ac:dyDescent="0.3">
      <c r="A2597">
        <v>2596</v>
      </c>
      <c r="B2597" s="14">
        <v>41.588319837961279</v>
      </c>
      <c r="C2597" s="14">
        <v>33.687773381085442</v>
      </c>
      <c r="D2597" s="5">
        <v>44.440268179532417</v>
      </c>
    </row>
    <row r="2598" spans="1:4" x14ac:dyDescent="0.3">
      <c r="A2598">
        <v>2597</v>
      </c>
      <c r="B2598" s="14">
        <v>44.141395695040259</v>
      </c>
      <c r="C2598" s="14">
        <v>34.204007114321293</v>
      </c>
      <c r="D2598" s="5">
        <v>42.320615314267066</v>
      </c>
    </row>
    <row r="2599" spans="1:4" x14ac:dyDescent="0.3">
      <c r="A2599">
        <v>2598</v>
      </c>
      <c r="B2599" s="14">
        <v>44.581392134696124</v>
      </c>
      <c r="C2599" s="14">
        <v>33.859802001320389</v>
      </c>
      <c r="D2599" s="5">
        <v>44.561873815266715</v>
      </c>
    </row>
    <row r="2600" spans="1:4" x14ac:dyDescent="0.3">
      <c r="A2600">
        <v>2599</v>
      </c>
      <c r="B2600" s="14">
        <v>41.028798790893624</v>
      </c>
      <c r="C2600" s="14">
        <v>32.953338085059457</v>
      </c>
      <c r="D2600" s="5">
        <v>42.362648921631674</v>
      </c>
    </row>
    <row r="2601" spans="1:4" x14ac:dyDescent="0.3">
      <c r="A2601">
        <v>2600</v>
      </c>
      <c r="B2601" s="14">
        <v>43.701433427109805</v>
      </c>
      <c r="C2601" s="14">
        <v>33.091193036226542</v>
      </c>
      <c r="D2601" s="5">
        <v>41.704640578811848</v>
      </c>
    </row>
    <row r="2602" spans="1:4" x14ac:dyDescent="0.3">
      <c r="A2602">
        <v>2601</v>
      </c>
      <c r="B2602" s="14">
        <v>46.43265598660826</v>
      </c>
      <c r="C2602" s="14">
        <v>35.506685216547147</v>
      </c>
      <c r="D2602" s="5">
        <v>44.975986629276917</v>
      </c>
    </row>
    <row r="2603" spans="1:4" x14ac:dyDescent="0.3">
      <c r="A2603">
        <v>2602</v>
      </c>
      <c r="B2603" s="14">
        <v>42.431201291752487</v>
      </c>
      <c r="C2603" s="14">
        <v>32.888249349760962</v>
      </c>
      <c r="D2603" s="5">
        <v>43.304068123381668</v>
      </c>
    </row>
    <row r="2604" spans="1:4" x14ac:dyDescent="0.3">
      <c r="A2604">
        <v>2603</v>
      </c>
      <c r="B2604" s="14">
        <v>44.165286213256032</v>
      </c>
      <c r="C2604" s="14">
        <v>35.468538354534708</v>
      </c>
      <c r="D2604" s="5">
        <v>42.205599264623828</v>
      </c>
    </row>
    <row r="2605" spans="1:4" x14ac:dyDescent="0.3">
      <c r="A2605">
        <v>2604</v>
      </c>
      <c r="B2605" s="14">
        <v>45.502171581375478</v>
      </c>
      <c r="C2605" s="14">
        <v>32.86664192041507</v>
      </c>
      <c r="D2605" s="5">
        <v>39.646133627538333</v>
      </c>
    </row>
    <row r="2606" spans="1:4" x14ac:dyDescent="0.3">
      <c r="A2606">
        <v>2605</v>
      </c>
      <c r="B2606" s="14">
        <v>47.319124814891744</v>
      </c>
      <c r="C2606" s="14">
        <v>34.412147678296598</v>
      </c>
      <c r="D2606" s="5">
        <v>42.198101035882658</v>
      </c>
    </row>
    <row r="2607" spans="1:4" x14ac:dyDescent="0.3">
      <c r="A2607">
        <v>2606</v>
      </c>
      <c r="B2607" s="14">
        <v>44.219248857906493</v>
      </c>
      <c r="C2607" s="14">
        <v>33.625005640029812</v>
      </c>
      <c r="D2607" s="5">
        <v>43.994538542427364</v>
      </c>
    </row>
    <row r="2608" spans="1:4" x14ac:dyDescent="0.3">
      <c r="A2608">
        <v>2607</v>
      </c>
      <c r="B2608" s="14">
        <v>45.173500378164398</v>
      </c>
      <c r="C2608" s="14">
        <v>34.246591727457854</v>
      </c>
      <c r="D2608" s="5">
        <v>42.853584052359878</v>
      </c>
    </row>
    <row r="2609" spans="1:4" x14ac:dyDescent="0.3">
      <c r="A2609">
        <v>2608</v>
      </c>
      <c r="B2609" s="14">
        <v>42.268126508636719</v>
      </c>
      <c r="C2609" s="14">
        <v>37.082520727231682</v>
      </c>
      <c r="D2609" s="5">
        <v>42.543740509962419</v>
      </c>
    </row>
    <row r="2610" spans="1:4" x14ac:dyDescent="0.3">
      <c r="A2610">
        <v>2609</v>
      </c>
      <c r="B2610" s="14">
        <v>44.204760093793709</v>
      </c>
      <c r="C2610" s="14">
        <v>35.03421456119888</v>
      </c>
      <c r="D2610" s="5">
        <v>40.502867250800371</v>
      </c>
    </row>
    <row r="2611" spans="1:4" x14ac:dyDescent="0.3">
      <c r="A2611">
        <v>2610</v>
      </c>
      <c r="B2611" s="14">
        <v>45.24753670576861</v>
      </c>
      <c r="C2611" s="14">
        <v>35.418863652580654</v>
      </c>
      <c r="D2611" s="5">
        <v>44.079511074323833</v>
      </c>
    </row>
    <row r="2612" spans="1:4" x14ac:dyDescent="0.3">
      <c r="A2612">
        <v>2611</v>
      </c>
      <c r="B2612" s="14">
        <v>43.329412880829416</v>
      </c>
      <c r="C2612" s="14">
        <v>34.556893391761022</v>
      </c>
      <c r="D2612" s="5">
        <v>42.071865176626005</v>
      </c>
    </row>
    <row r="2613" spans="1:4" x14ac:dyDescent="0.3">
      <c r="A2613">
        <v>2612</v>
      </c>
      <c r="B2613" s="14">
        <v>45.243873345281003</v>
      </c>
      <c r="C2613" s="14">
        <v>35.026384462724337</v>
      </c>
      <c r="D2613" s="5">
        <v>41.090159621427411</v>
      </c>
    </row>
    <row r="2614" spans="1:4" x14ac:dyDescent="0.3">
      <c r="A2614">
        <v>2613</v>
      </c>
      <c r="B2614" s="14">
        <v>43.021314497544907</v>
      </c>
      <c r="C2614" s="14">
        <v>36.060127595979218</v>
      </c>
      <c r="D2614" s="5">
        <v>44.480372093377653</v>
      </c>
    </row>
    <row r="2615" spans="1:4" x14ac:dyDescent="0.3">
      <c r="A2615">
        <v>2614</v>
      </c>
      <c r="B2615" s="14">
        <v>45.002714067664634</v>
      </c>
      <c r="C2615" s="14">
        <v>34.008020757187161</v>
      </c>
      <c r="D2615" s="5">
        <v>43.495187829471384</v>
      </c>
    </row>
    <row r="2616" spans="1:4" x14ac:dyDescent="0.3">
      <c r="A2616">
        <v>2615</v>
      </c>
      <c r="B2616" s="14">
        <v>44.163559031800446</v>
      </c>
      <c r="C2616" s="14">
        <v>34.793834712178615</v>
      </c>
      <c r="D2616" s="5">
        <v>44.267924724456748</v>
      </c>
    </row>
    <row r="2617" spans="1:4" x14ac:dyDescent="0.3">
      <c r="A2617">
        <v>2616</v>
      </c>
      <c r="B2617" s="14">
        <v>41.758842792121662</v>
      </c>
      <c r="C2617" s="14">
        <v>34.238222402545112</v>
      </c>
      <c r="D2617" s="5">
        <v>45.20978830475368</v>
      </c>
    </row>
    <row r="2618" spans="1:4" x14ac:dyDescent="0.3">
      <c r="A2618">
        <v>2617</v>
      </c>
      <c r="B2618" s="14">
        <v>43.067771034225757</v>
      </c>
      <c r="C2618" s="14">
        <v>35.497969677845418</v>
      </c>
      <c r="D2618" s="5">
        <v>43.910583199794466</v>
      </c>
    </row>
    <row r="2619" spans="1:4" x14ac:dyDescent="0.3">
      <c r="A2619">
        <v>2618</v>
      </c>
      <c r="B2619" s="14">
        <v>45.883090508379723</v>
      </c>
      <c r="C2619" s="14">
        <v>35.06824709574461</v>
      </c>
      <c r="D2619" s="5">
        <v>44.254348785438928</v>
      </c>
    </row>
    <row r="2620" spans="1:4" x14ac:dyDescent="0.3">
      <c r="A2620">
        <v>2619</v>
      </c>
      <c r="B2620" s="14">
        <v>43.016770755324885</v>
      </c>
      <c r="C2620" s="14">
        <v>33.322363709492329</v>
      </c>
      <c r="D2620" s="5">
        <v>45.35165752767071</v>
      </c>
    </row>
    <row r="2621" spans="1:4" x14ac:dyDescent="0.3">
      <c r="A2621">
        <v>2620</v>
      </c>
      <c r="B2621" s="14">
        <v>44.618157537105198</v>
      </c>
      <c r="C2621" s="14">
        <v>35.868358777021804</v>
      </c>
      <c r="D2621" s="5">
        <v>45.621387467935833</v>
      </c>
    </row>
    <row r="2622" spans="1:4" x14ac:dyDescent="0.3">
      <c r="A2622">
        <v>2621</v>
      </c>
      <c r="B2622" s="14">
        <v>42.281469772232249</v>
      </c>
      <c r="C2622" s="14">
        <v>32.070238166539433</v>
      </c>
      <c r="D2622" s="5">
        <v>44.616559624719279</v>
      </c>
    </row>
    <row r="2623" spans="1:4" x14ac:dyDescent="0.3">
      <c r="A2623">
        <v>2622</v>
      </c>
      <c r="B2623" s="14">
        <v>43.710998899151519</v>
      </c>
      <c r="C2623" s="14">
        <v>31.291020106531253</v>
      </c>
      <c r="D2623" s="5">
        <v>42.789057262392546</v>
      </c>
    </row>
    <row r="2624" spans="1:4" x14ac:dyDescent="0.3">
      <c r="A2624">
        <v>2623</v>
      </c>
      <c r="B2624" s="14">
        <v>42.233118417538861</v>
      </c>
      <c r="C2624" s="14">
        <v>34.241135056302106</v>
      </c>
      <c r="D2624" s="5">
        <v>44.05191933501635</v>
      </c>
    </row>
    <row r="2625" spans="1:4" x14ac:dyDescent="0.3">
      <c r="A2625">
        <v>2624</v>
      </c>
      <c r="B2625" s="14">
        <v>43.995180442316858</v>
      </c>
      <c r="C2625" s="14">
        <v>34.792728382976293</v>
      </c>
      <c r="D2625" s="5">
        <v>46.50074823944999</v>
      </c>
    </row>
    <row r="2626" spans="1:4" x14ac:dyDescent="0.3">
      <c r="A2626">
        <v>2625</v>
      </c>
      <c r="B2626" s="14">
        <v>44.923681720042147</v>
      </c>
      <c r="C2626" s="14">
        <v>34.679633501950441</v>
      </c>
      <c r="D2626" s="5">
        <v>44.302038647780321</v>
      </c>
    </row>
    <row r="2627" spans="1:4" x14ac:dyDescent="0.3">
      <c r="A2627">
        <v>2626</v>
      </c>
      <c r="B2627" s="14">
        <v>43.323285394022911</v>
      </c>
      <c r="C2627" s="14">
        <v>34.262354336473237</v>
      </c>
      <c r="D2627" s="5">
        <v>41.436965274807996</v>
      </c>
    </row>
    <row r="2628" spans="1:4" x14ac:dyDescent="0.3">
      <c r="A2628">
        <v>2627</v>
      </c>
      <c r="B2628" s="14">
        <v>42.333227564494827</v>
      </c>
      <c r="C2628" s="14">
        <v>33.709089788146322</v>
      </c>
      <c r="D2628" s="5">
        <v>44.420818499438944</v>
      </c>
    </row>
    <row r="2629" spans="1:4" x14ac:dyDescent="0.3">
      <c r="A2629">
        <v>2628</v>
      </c>
      <c r="B2629" s="14">
        <v>44.978246854374909</v>
      </c>
      <c r="C2629" s="14">
        <v>33.808946422861062</v>
      </c>
      <c r="D2629" s="5">
        <v>44.118348316152108</v>
      </c>
    </row>
    <row r="2630" spans="1:4" x14ac:dyDescent="0.3">
      <c r="A2630">
        <v>2629</v>
      </c>
      <c r="B2630" s="14">
        <v>43.883069139321698</v>
      </c>
      <c r="C2630" s="14">
        <v>33.78590853533273</v>
      </c>
      <c r="D2630" s="5">
        <v>41.592551245905284</v>
      </c>
    </row>
    <row r="2631" spans="1:4" x14ac:dyDescent="0.3">
      <c r="A2631">
        <v>2630</v>
      </c>
      <c r="B2631" s="14">
        <v>42.972277662734435</v>
      </c>
      <c r="C2631" s="14">
        <v>36.329327007112596</v>
      </c>
      <c r="D2631" s="5">
        <v>43.797047776841595</v>
      </c>
    </row>
    <row r="2632" spans="1:4" x14ac:dyDescent="0.3">
      <c r="A2632">
        <v>2631</v>
      </c>
      <c r="B2632" s="14">
        <v>43.512805247564593</v>
      </c>
      <c r="C2632" s="14">
        <v>34.604517983365525</v>
      </c>
      <c r="D2632" s="5">
        <v>42.721966824653244</v>
      </c>
    </row>
    <row r="2633" spans="1:4" x14ac:dyDescent="0.3">
      <c r="A2633">
        <v>2632</v>
      </c>
      <c r="B2633" s="14">
        <v>44.124272323294157</v>
      </c>
      <c r="C2633" s="14">
        <v>35.73373722821546</v>
      </c>
      <c r="D2633" s="5">
        <v>39.73329475894954</v>
      </c>
    </row>
    <row r="2634" spans="1:4" x14ac:dyDescent="0.3">
      <c r="A2634">
        <v>2633</v>
      </c>
      <c r="B2634" s="14">
        <v>44.772212995793673</v>
      </c>
      <c r="C2634" s="14">
        <v>33.067460395572816</v>
      </c>
      <c r="D2634" s="5">
        <v>42.933486686903876</v>
      </c>
    </row>
    <row r="2635" spans="1:4" x14ac:dyDescent="0.3">
      <c r="A2635">
        <v>2634</v>
      </c>
      <c r="B2635" s="14">
        <v>46.588318318099283</v>
      </c>
      <c r="C2635" s="14">
        <v>34.455868456643749</v>
      </c>
      <c r="D2635" s="5">
        <v>42.503720679067087</v>
      </c>
    </row>
    <row r="2636" spans="1:4" x14ac:dyDescent="0.3">
      <c r="A2636">
        <v>2635</v>
      </c>
      <c r="B2636" s="14">
        <v>42.582338508413933</v>
      </c>
      <c r="C2636" s="14">
        <v>34.675401394497683</v>
      </c>
      <c r="D2636" s="5">
        <v>44.409242311634813</v>
      </c>
    </row>
    <row r="2637" spans="1:4" x14ac:dyDescent="0.3">
      <c r="A2637">
        <v>2636</v>
      </c>
      <c r="B2637" s="14">
        <v>43.871453026406328</v>
      </c>
      <c r="C2637" s="14">
        <v>36.068251968971161</v>
      </c>
      <c r="D2637" s="5">
        <v>46.094347542167611</v>
      </c>
    </row>
    <row r="2638" spans="1:4" x14ac:dyDescent="0.3">
      <c r="A2638">
        <v>2637</v>
      </c>
      <c r="B2638" s="14">
        <v>44.796586559753152</v>
      </c>
      <c r="C2638" s="14">
        <v>36.262742327646066</v>
      </c>
      <c r="D2638" s="5">
        <v>45.944765757115924</v>
      </c>
    </row>
    <row r="2639" spans="1:4" x14ac:dyDescent="0.3">
      <c r="A2639">
        <v>2638</v>
      </c>
      <c r="B2639" s="14">
        <v>41.00190870676456</v>
      </c>
      <c r="C2639" s="14">
        <v>33.344701300292861</v>
      </c>
      <c r="D2639" s="5">
        <v>42.625314899440816</v>
      </c>
    </row>
    <row r="2640" spans="1:4" x14ac:dyDescent="0.3">
      <c r="A2640">
        <v>2639</v>
      </c>
      <c r="B2640" s="14">
        <v>40.843944801794997</v>
      </c>
      <c r="C2640" s="14">
        <v>34.809418160321286</v>
      </c>
      <c r="D2640" s="5">
        <v>42.40431355260295</v>
      </c>
    </row>
    <row r="2641" spans="1:4" x14ac:dyDescent="0.3">
      <c r="A2641">
        <v>2640</v>
      </c>
      <c r="B2641" s="14">
        <v>44.891385214326036</v>
      </c>
      <c r="C2641" s="14">
        <v>35.503263451308698</v>
      </c>
      <c r="D2641" s="5">
        <v>42.124470950103834</v>
      </c>
    </row>
    <row r="2642" spans="1:4" x14ac:dyDescent="0.3">
      <c r="A2642">
        <v>2641</v>
      </c>
      <c r="B2642" s="14">
        <v>41.220870879825043</v>
      </c>
      <c r="C2642" s="14">
        <v>33.248947261559067</v>
      </c>
      <c r="D2642" s="5">
        <v>44.054777991562744</v>
      </c>
    </row>
    <row r="2643" spans="1:4" x14ac:dyDescent="0.3">
      <c r="A2643">
        <v>2642</v>
      </c>
      <c r="B2643" s="14">
        <v>41.910323801912092</v>
      </c>
      <c r="C2643" s="14">
        <v>32.411926720691213</v>
      </c>
      <c r="D2643" s="5">
        <v>43.114112649639488</v>
      </c>
    </row>
    <row r="2644" spans="1:4" x14ac:dyDescent="0.3">
      <c r="A2644">
        <v>2643</v>
      </c>
      <c r="B2644" s="14">
        <v>44.675781167817249</v>
      </c>
      <c r="C2644" s="14">
        <v>33.780625996662685</v>
      </c>
      <c r="D2644" s="5">
        <v>43.683583589126307</v>
      </c>
    </row>
    <row r="2645" spans="1:4" x14ac:dyDescent="0.3">
      <c r="A2645">
        <v>2644</v>
      </c>
      <c r="B2645" s="14">
        <v>45.941712000737759</v>
      </c>
      <c r="C2645" s="14">
        <v>35.509732321287295</v>
      </c>
      <c r="D2645" s="5">
        <v>42.893046542871183</v>
      </c>
    </row>
    <row r="2646" spans="1:4" x14ac:dyDescent="0.3">
      <c r="A2646">
        <v>2645</v>
      </c>
      <c r="B2646" s="14">
        <v>43.187257371358115</v>
      </c>
      <c r="C2646" s="14">
        <v>34.141121155388056</v>
      </c>
      <c r="D2646" s="5">
        <v>40.540197483821466</v>
      </c>
    </row>
    <row r="2647" spans="1:4" x14ac:dyDescent="0.3">
      <c r="A2647">
        <v>2646</v>
      </c>
      <c r="B2647" s="14">
        <v>41.984761327590981</v>
      </c>
      <c r="C2647" s="14">
        <v>36.327302639132405</v>
      </c>
      <c r="D2647" s="5">
        <v>44.865712072918491</v>
      </c>
    </row>
    <row r="2648" spans="1:4" x14ac:dyDescent="0.3">
      <c r="A2648">
        <v>2647</v>
      </c>
      <c r="B2648" s="14">
        <v>41.670898875342282</v>
      </c>
      <c r="C2648" s="14">
        <v>34.566886108460238</v>
      </c>
      <c r="D2648" s="5">
        <v>44.855964177291433</v>
      </c>
    </row>
    <row r="2649" spans="1:4" x14ac:dyDescent="0.3">
      <c r="A2649">
        <v>2648</v>
      </c>
      <c r="B2649" s="14">
        <v>40.938302290069302</v>
      </c>
      <c r="C2649" s="14">
        <v>33.737153638926344</v>
      </c>
      <c r="D2649" s="5">
        <v>42.622097258643365</v>
      </c>
    </row>
    <row r="2650" spans="1:4" x14ac:dyDescent="0.3">
      <c r="A2650">
        <v>2649</v>
      </c>
      <c r="B2650" s="14">
        <v>45.245409070468476</v>
      </c>
      <c r="C2650" s="14">
        <v>36.636343839561619</v>
      </c>
      <c r="D2650" s="5">
        <v>42.344560274626012</v>
      </c>
    </row>
    <row r="2651" spans="1:4" x14ac:dyDescent="0.3">
      <c r="A2651">
        <v>2650</v>
      </c>
      <c r="B2651" s="14">
        <v>46.302253662142938</v>
      </c>
      <c r="C2651" s="14">
        <v>35.23035257601066</v>
      </c>
      <c r="D2651" s="5">
        <v>44.907455839773561</v>
      </c>
    </row>
    <row r="2652" spans="1:4" x14ac:dyDescent="0.3">
      <c r="A2652">
        <v>2651</v>
      </c>
      <c r="B2652" s="14">
        <v>46.340695414411044</v>
      </c>
      <c r="C2652" s="14">
        <v>33.721873213356226</v>
      </c>
      <c r="D2652" s="5">
        <v>43.976502068803434</v>
      </c>
    </row>
    <row r="2653" spans="1:4" x14ac:dyDescent="0.3">
      <c r="A2653">
        <v>2652</v>
      </c>
      <c r="B2653" s="14">
        <v>41.472355496986346</v>
      </c>
      <c r="C2653" s="14">
        <v>31.777436700838507</v>
      </c>
      <c r="D2653" s="5">
        <v>41.995298417029232</v>
      </c>
    </row>
    <row r="2654" spans="1:4" x14ac:dyDescent="0.3">
      <c r="A2654">
        <v>2653</v>
      </c>
      <c r="B2654" s="14">
        <v>41.491047629736372</v>
      </c>
      <c r="C2654" s="14">
        <v>35.249219722576669</v>
      </c>
      <c r="D2654" s="5">
        <v>43.948005426575683</v>
      </c>
    </row>
    <row r="2655" spans="1:4" x14ac:dyDescent="0.3">
      <c r="A2655">
        <v>2654</v>
      </c>
      <c r="B2655" s="14">
        <v>42.231359425836111</v>
      </c>
      <c r="C2655" s="14">
        <v>34.265816879810465</v>
      </c>
      <c r="D2655" s="5">
        <v>44.092585275593613</v>
      </c>
    </row>
    <row r="2656" spans="1:4" x14ac:dyDescent="0.3">
      <c r="A2656">
        <v>2655</v>
      </c>
      <c r="B2656" s="14">
        <v>43.625202016461195</v>
      </c>
      <c r="C2656" s="14">
        <v>33.860662655077945</v>
      </c>
      <c r="D2656" s="5">
        <v>42.832105056589356</v>
      </c>
    </row>
    <row r="2657" spans="1:4" x14ac:dyDescent="0.3">
      <c r="A2657">
        <v>2656</v>
      </c>
      <c r="B2657" s="14">
        <v>43.233957047750735</v>
      </c>
      <c r="C2657" s="14">
        <v>34.194152789462223</v>
      </c>
      <c r="D2657" s="5">
        <v>42.946613854364493</v>
      </c>
    </row>
    <row r="2658" spans="1:4" x14ac:dyDescent="0.3">
      <c r="A2658">
        <v>2657</v>
      </c>
      <c r="B2658" s="14">
        <v>45.855016013267836</v>
      </c>
      <c r="C2658" s="14">
        <v>35.515341248278112</v>
      </c>
      <c r="D2658" s="5">
        <v>42.617467746857628</v>
      </c>
    </row>
    <row r="2659" spans="1:4" x14ac:dyDescent="0.3">
      <c r="A2659">
        <v>2658</v>
      </c>
      <c r="B2659" s="14">
        <v>41.154527235274301</v>
      </c>
      <c r="C2659" s="14">
        <v>35.451557586915953</v>
      </c>
      <c r="D2659" s="5">
        <v>44.443784635818041</v>
      </c>
    </row>
    <row r="2660" spans="1:4" x14ac:dyDescent="0.3">
      <c r="A2660">
        <v>2659</v>
      </c>
      <c r="B2660" s="14">
        <v>41.625424720786398</v>
      </c>
      <c r="C2660" s="14">
        <v>36.537633181943619</v>
      </c>
      <c r="D2660" s="5">
        <v>44.548991232766426</v>
      </c>
    </row>
    <row r="2661" spans="1:4" x14ac:dyDescent="0.3">
      <c r="A2661">
        <v>2660</v>
      </c>
      <c r="B2661" s="14">
        <v>45.287048496091984</v>
      </c>
      <c r="C2661" s="14">
        <v>34.13731145000682</v>
      </c>
      <c r="D2661" s="5">
        <v>41.649019955399197</v>
      </c>
    </row>
    <row r="2662" spans="1:4" x14ac:dyDescent="0.3">
      <c r="A2662">
        <v>2661</v>
      </c>
      <c r="B2662" s="14">
        <v>43.239483488024</v>
      </c>
      <c r="C2662" s="14">
        <v>32.983403823749299</v>
      </c>
      <c r="D2662" s="5">
        <v>41.178858940147734</v>
      </c>
    </row>
    <row r="2663" spans="1:4" x14ac:dyDescent="0.3">
      <c r="A2663">
        <v>2662</v>
      </c>
      <c r="B2663" s="14">
        <v>42.619317651247648</v>
      </c>
      <c r="C2663" s="14">
        <v>33.78698140256958</v>
      </c>
      <c r="D2663" s="5">
        <v>42.699441354773285</v>
      </c>
    </row>
    <row r="2664" spans="1:4" x14ac:dyDescent="0.3">
      <c r="A2664">
        <v>2663</v>
      </c>
      <c r="B2664" s="14">
        <v>43.425140843339882</v>
      </c>
      <c r="C2664" s="14">
        <v>34.99711549954376</v>
      </c>
      <c r="D2664" s="5">
        <v>42.330946956889576</v>
      </c>
    </row>
    <row r="2665" spans="1:4" x14ac:dyDescent="0.3">
      <c r="A2665">
        <v>2664</v>
      </c>
      <c r="B2665" s="14">
        <v>44.757830260763164</v>
      </c>
      <c r="C2665" s="14">
        <v>35.102227694065746</v>
      </c>
      <c r="D2665" s="5">
        <v>43.896433864958055</v>
      </c>
    </row>
    <row r="2666" spans="1:4" x14ac:dyDescent="0.3">
      <c r="A2666">
        <v>2665</v>
      </c>
      <c r="B2666" s="14">
        <v>39.869370861139906</v>
      </c>
      <c r="C2666" s="14">
        <v>33.987202210198426</v>
      </c>
      <c r="D2666" s="5">
        <v>40.222456716461814</v>
      </c>
    </row>
    <row r="2667" spans="1:4" x14ac:dyDescent="0.3">
      <c r="A2667">
        <v>2666</v>
      </c>
      <c r="B2667" s="14">
        <v>42.825825783816306</v>
      </c>
      <c r="C2667" s="14">
        <v>33.643491788056245</v>
      </c>
      <c r="D2667" s="5">
        <v>42.343702374428936</v>
      </c>
    </row>
    <row r="2668" spans="1:4" x14ac:dyDescent="0.3">
      <c r="A2668">
        <v>2667</v>
      </c>
      <c r="B2668" s="14">
        <v>42.527780717522774</v>
      </c>
      <c r="C2668" s="14">
        <v>32.7396820131287</v>
      </c>
      <c r="D2668" s="5">
        <v>44.469183300538774</v>
      </c>
    </row>
    <row r="2669" spans="1:4" x14ac:dyDescent="0.3">
      <c r="A2669">
        <v>2668</v>
      </c>
      <c r="B2669" s="14">
        <v>44.724882044938646</v>
      </c>
      <c r="C2669" s="14">
        <v>35.256170684510991</v>
      </c>
      <c r="D2669" s="5">
        <v>42.028429949111668</v>
      </c>
    </row>
    <row r="2670" spans="1:4" x14ac:dyDescent="0.3">
      <c r="A2670">
        <v>2669</v>
      </c>
      <c r="B2670" s="14">
        <v>42.290027261348882</v>
      </c>
      <c r="C2670" s="14">
        <v>33.907161877414339</v>
      </c>
      <c r="D2670" s="5">
        <v>43.515316721617211</v>
      </c>
    </row>
    <row r="2671" spans="1:4" x14ac:dyDescent="0.3">
      <c r="A2671">
        <v>2670</v>
      </c>
      <c r="B2671" s="14">
        <v>43.968766696532263</v>
      </c>
      <c r="C2671" s="14">
        <v>34.641664073124318</v>
      </c>
      <c r="D2671" s="5">
        <v>42.269195972505166</v>
      </c>
    </row>
    <row r="2672" spans="1:4" x14ac:dyDescent="0.3">
      <c r="A2672">
        <v>2671</v>
      </c>
      <c r="B2672" s="14">
        <v>45.775489758305625</v>
      </c>
      <c r="C2672" s="14">
        <v>33.109714101070267</v>
      </c>
      <c r="D2672" s="5">
        <v>41.454317790201642</v>
      </c>
    </row>
    <row r="2673" spans="1:4" x14ac:dyDescent="0.3">
      <c r="A2673">
        <v>2672</v>
      </c>
      <c r="B2673" s="14">
        <v>44.960995799859262</v>
      </c>
      <c r="C2673" s="14">
        <v>34.322644096774198</v>
      </c>
      <c r="D2673" s="5">
        <v>43.502181990740638</v>
      </c>
    </row>
    <row r="2674" spans="1:4" x14ac:dyDescent="0.3">
      <c r="A2674">
        <v>2673</v>
      </c>
      <c r="B2674" s="14">
        <v>44.062549532313767</v>
      </c>
      <c r="C2674" s="14">
        <v>34.470458625239694</v>
      </c>
      <c r="D2674" s="5">
        <v>43.508742073636505</v>
      </c>
    </row>
    <row r="2675" spans="1:4" x14ac:dyDescent="0.3">
      <c r="A2675">
        <v>2674</v>
      </c>
      <c r="B2675" s="14">
        <v>41.25047833101749</v>
      </c>
      <c r="C2675" s="14">
        <v>31.115065307719583</v>
      </c>
      <c r="D2675" s="5">
        <v>42.850148566698522</v>
      </c>
    </row>
    <row r="2676" spans="1:4" x14ac:dyDescent="0.3">
      <c r="A2676">
        <v>2675</v>
      </c>
      <c r="B2676" s="14">
        <v>42.267976002385744</v>
      </c>
      <c r="C2676" s="14">
        <v>33.268519212295352</v>
      </c>
      <c r="D2676" s="5">
        <v>43.03452841746676</v>
      </c>
    </row>
    <row r="2677" spans="1:4" x14ac:dyDescent="0.3">
      <c r="A2677">
        <v>2676</v>
      </c>
      <c r="B2677" s="14">
        <v>40.545728882555103</v>
      </c>
      <c r="C2677" s="14">
        <v>33.887104165024482</v>
      </c>
      <c r="D2677" s="5">
        <v>43.083978347897677</v>
      </c>
    </row>
    <row r="2678" spans="1:4" x14ac:dyDescent="0.3">
      <c r="A2678">
        <v>2677</v>
      </c>
      <c r="B2678" s="14">
        <v>43.201588008669262</v>
      </c>
      <c r="C2678" s="14">
        <v>31.945335546400393</v>
      </c>
      <c r="D2678" s="5">
        <v>42.267240080469733</v>
      </c>
    </row>
    <row r="2679" spans="1:4" x14ac:dyDescent="0.3">
      <c r="A2679">
        <v>2678</v>
      </c>
      <c r="B2679" s="14">
        <v>42.238068400610139</v>
      </c>
      <c r="C2679" s="14">
        <v>32.899592178753586</v>
      </c>
      <c r="D2679" s="5">
        <v>42.517023770318033</v>
      </c>
    </row>
    <row r="2680" spans="1:4" x14ac:dyDescent="0.3">
      <c r="A2680">
        <v>2679</v>
      </c>
      <c r="B2680" s="14">
        <v>42.73286751876438</v>
      </c>
      <c r="C2680" s="14">
        <v>32.687007103593025</v>
      </c>
      <c r="D2680" s="5">
        <v>44.148731502598608</v>
      </c>
    </row>
    <row r="2681" spans="1:4" x14ac:dyDescent="0.3">
      <c r="A2681">
        <v>2680</v>
      </c>
      <c r="B2681" s="14">
        <v>43.437480573074502</v>
      </c>
      <c r="C2681" s="14">
        <v>35.13281380085995</v>
      </c>
      <c r="D2681" s="5">
        <v>43.62225600944894</v>
      </c>
    </row>
    <row r="2682" spans="1:4" x14ac:dyDescent="0.3">
      <c r="A2682">
        <v>2681</v>
      </c>
      <c r="B2682" s="14">
        <v>44.230221427904844</v>
      </c>
      <c r="C2682" s="14">
        <v>33.692830414093407</v>
      </c>
      <c r="D2682" s="5">
        <v>44.201344048721559</v>
      </c>
    </row>
    <row r="2683" spans="1:4" x14ac:dyDescent="0.3">
      <c r="A2683">
        <v>2682</v>
      </c>
      <c r="B2683" s="14">
        <v>45.456317122618394</v>
      </c>
      <c r="C2683" s="14">
        <v>34.106228927200668</v>
      </c>
      <c r="D2683" s="5">
        <v>44.572146823259722</v>
      </c>
    </row>
    <row r="2684" spans="1:4" x14ac:dyDescent="0.3">
      <c r="A2684">
        <v>2683</v>
      </c>
      <c r="B2684" s="14">
        <v>42.585822838057283</v>
      </c>
      <c r="C2684" s="14">
        <v>35.404989948007497</v>
      </c>
      <c r="D2684" s="5">
        <v>44.211205853347401</v>
      </c>
    </row>
    <row r="2685" spans="1:4" x14ac:dyDescent="0.3">
      <c r="A2685">
        <v>2684</v>
      </c>
      <c r="B2685" s="14">
        <v>42.21143219316879</v>
      </c>
      <c r="C2685" s="14">
        <v>33.963803326911972</v>
      </c>
      <c r="D2685" s="5">
        <v>43.353198369165334</v>
      </c>
    </row>
    <row r="2686" spans="1:4" x14ac:dyDescent="0.3">
      <c r="A2686">
        <v>2685</v>
      </c>
      <c r="B2686" s="14">
        <v>40.953109141001882</v>
      </c>
      <c r="C2686" s="14">
        <v>32.208407721488655</v>
      </c>
      <c r="D2686" s="5">
        <v>42.409246116405839</v>
      </c>
    </row>
    <row r="2687" spans="1:4" x14ac:dyDescent="0.3">
      <c r="A2687">
        <v>2686</v>
      </c>
      <c r="B2687" s="14">
        <v>41.913274988227634</v>
      </c>
      <c r="C2687" s="14">
        <v>34.335401460952284</v>
      </c>
      <c r="D2687" s="5">
        <v>43.793310562075774</v>
      </c>
    </row>
    <row r="2688" spans="1:4" x14ac:dyDescent="0.3">
      <c r="A2688">
        <v>2687</v>
      </c>
      <c r="B2688" s="14">
        <v>44.133728848845521</v>
      </c>
      <c r="C2688" s="14">
        <v>32.913789688559469</v>
      </c>
      <c r="D2688" s="5">
        <v>43.064245333469906</v>
      </c>
    </row>
    <row r="2689" spans="1:4" x14ac:dyDescent="0.3">
      <c r="A2689">
        <v>2688</v>
      </c>
      <c r="B2689" s="14">
        <v>41.21324952219026</v>
      </c>
      <c r="C2689" s="14">
        <v>34.988226251700382</v>
      </c>
      <c r="D2689" s="5">
        <v>41.667908813416844</v>
      </c>
    </row>
    <row r="2690" spans="1:4" x14ac:dyDescent="0.3">
      <c r="A2690">
        <v>2689</v>
      </c>
      <c r="B2690" s="14">
        <v>44.04449073589668</v>
      </c>
      <c r="C2690" s="14">
        <v>33.475871996198101</v>
      </c>
      <c r="D2690" s="5">
        <v>43.562992494320717</v>
      </c>
    </row>
    <row r="2691" spans="1:4" x14ac:dyDescent="0.3">
      <c r="A2691">
        <v>2690</v>
      </c>
      <c r="B2691" s="14">
        <v>44.639336595900282</v>
      </c>
      <c r="C2691" s="14">
        <v>35.45431205275257</v>
      </c>
      <c r="D2691" s="5">
        <v>42.93264017061496</v>
      </c>
    </row>
    <row r="2692" spans="1:4" x14ac:dyDescent="0.3">
      <c r="A2692">
        <v>2691</v>
      </c>
      <c r="B2692" s="14">
        <v>41.622878606336528</v>
      </c>
      <c r="C2692" s="14">
        <v>34.790697218769068</v>
      </c>
      <c r="D2692" s="5">
        <v>40.225100678368449</v>
      </c>
    </row>
    <row r="2693" spans="1:4" x14ac:dyDescent="0.3">
      <c r="A2693">
        <v>2692</v>
      </c>
      <c r="B2693" s="14">
        <v>40.282037221931901</v>
      </c>
      <c r="C2693" s="14">
        <v>35.693845875984906</v>
      </c>
      <c r="D2693" s="5">
        <v>43.072200016815259</v>
      </c>
    </row>
    <row r="2694" spans="1:4" x14ac:dyDescent="0.3">
      <c r="A2694">
        <v>2693</v>
      </c>
      <c r="B2694" s="14">
        <v>42.891414660375339</v>
      </c>
      <c r="C2694" s="14">
        <v>35.126268080367602</v>
      </c>
      <c r="D2694" s="5">
        <v>40.441118761572227</v>
      </c>
    </row>
    <row r="2695" spans="1:4" x14ac:dyDescent="0.3">
      <c r="A2695">
        <v>2694</v>
      </c>
      <c r="B2695" s="14">
        <v>43.674187589254551</v>
      </c>
      <c r="C2695" s="14">
        <v>35.123440896184846</v>
      </c>
      <c r="D2695" s="5">
        <v>44.240438484229962</v>
      </c>
    </row>
    <row r="2696" spans="1:4" x14ac:dyDescent="0.3">
      <c r="A2696">
        <v>2695</v>
      </c>
      <c r="B2696" s="14">
        <v>43.290698078677735</v>
      </c>
      <c r="C2696" s="14">
        <v>34.566130977818993</v>
      </c>
      <c r="D2696" s="5">
        <v>43.719643151835108</v>
      </c>
    </row>
    <row r="2697" spans="1:4" x14ac:dyDescent="0.3">
      <c r="A2697">
        <v>2696</v>
      </c>
      <c r="B2697" s="14">
        <v>44.53654686477195</v>
      </c>
      <c r="C2697" s="14">
        <v>34.617809478988612</v>
      </c>
      <c r="D2697" s="5">
        <v>41.32590967007004</v>
      </c>
    </row>
    <row r="2698" spans="1:4" x14ac:dyDescent="0.3">
      <c r="A2698">
        <v>2697</v>
      </c>
      <c r="B2698" s="14">
        <v>42.278961805880449</v>
      </c>
      <c r="C2698" s="14">
        <v>32.407542809311103</v>
      </c>
      <c r="D2698" s="5">
        <v>43.680103151411799</v>
      </c>
    </row>
    <row r="2699" spans="1:4" x14ac:dyDescent="0.3">
      <c r="A2699">
        <v>2698</v>
      </c>
      <c r="B2699" s="14">
        <v>42.809926633396621</v>
      </c>
      <c r="C2699" s="14">
        <v>32.061596305871632</v>
      </c>
      <c r="D2699" s="5">
        <v>45.102938010111558</v>
      </c>
    </row>
    <row r="2700" spans="1:4" x14ac:dyDescent="0.3">
      <c r="A2700">
        <v>2699</v>
      </c>
      <c r="B2700" s="14">
        <v>44.740490091082371</v>
      </c>
      <c r="C2700" s="14">
        <v>32.861305098587515</v>
      </c>
      <c r="D2700" s="5">
        <v>42.615446194057434</v>
      </c>
    </row>
    <row r="2701" spans="1:4" x14ac:dyDescent="0.3">
      <c r="A2701">
        <v>2700</v>
      </c>
      <c r="B2701" s="14">
        <v>44.018665213897144</v>
      </c>
      <c r="C2701" s="14">
        <v>33.716408152899291</v>
      </c>
      <c r="D2701" s="5">
        <v>42.799756562757651</v>
      </c>
    </row>
    <row r="2702" spans="1:4" x14ac:dyDescent="0.3">
      <c r="A2702">
        <v>2701</v>
      </c>
      <c r="B2702" s="14">
        <v>45.773932789293745</v>
      </c>
      <c r="C2702" s="14">
        <v>33.679105620572415</v>
      </c>
      <c r="D2702" s="5">
        <v>44.673587755087539</v>
      </c>
    </row>
    <row r="2703" spans="1:4" x14ac:dyDescent="0.3">
      <c r="A2703">
        <v>2702</v>
      </c>
      <c r="B2703" s="14">
        <v>41.723497012441833</v>
      </c>
      <c r="C2703" s="14">
        <v>35.669808691649159</v>
      </c>
      <c r="D2703" s="5">
        <v>41.612383239060783</v>
      </c>
    </row>
    <row r="2704" spans="1:4" x14ac:dyDescent="0.3">
      <c r="A2704">
        <v>2703</v>
      </c>
      <c r="B2704" s="14">
        <v>44.265128217323728</v>
      </c>
      <c r="C2704" s="14">
        <v>37.336495724900765</v>
      </c>
      <c r="D2704" s="5">
        <v>45.626360486180687</v>
      </c>
    </row>
    <row r="2705" spans="1:4" x14ac:dyDescent="0.3">
      <c r="A2705">
        <v>2704</v>
      </c>
      <c r="B2705" s="14">
        <v>45.308634227619521</v>
      </c>
      <c r="C2705" s="14">
        <v>32.778087352728505</v>
      </c>
      <c r="D2705" s="5">
        <v>43.508617116210289</v>
      </c>
    </row>
    <row r="2706" spans="1:4" x14ac:dyDescent="0.3">
      <c r="A2706">
        <v>2705</v>
      </c>
      <c r="B2706" s="14">
        <v>43.593507857899318</v>
      </c>
      <c r="C2706" s="14">
        <v>31.891281714406819</v>
      </c>
      <c r="D2706" s="5">
        <v>43.076795407647502</v>
      </c>
    </row>
    <row r="2707" spans="1:4" x14ac:dyDescent="0.3">
      <c r="A2707">
        <v>2706</v>
      </c>
      <c r="B2707" s="14">
        <v>44.972782732625816</v>
      </c>
      <c r="C2707" s="14">
        <v>33.610282446998326</v>
      </c>
      <c r="D2707" s="5">
        <v>45.035681773719467</v>
      </c>
    </row>
    <row r="2708" spans="1:4" x14ac:dyDescent="0.3">
      <c r="A2708">
        <v>2707</v>
      </c>
      <c r="B2708" s="14">
        <v>43.911672726976668</v>
      </c>
      <c r="C2708" s="14">
        <v>35.894037372812143</v>
      </c>
      <c r="D2708" s="5">
        <v>42.266659363646838</v>
      </c>
    </row>
    <row r="2709" spans="1:4" x14ac:dyDescent="0.3">
      <c r="A2709">
        <v>2708</v>
      </c>
      <c r="B2709" s="14">
        <v>41.6643119777019</v>
      </c>
      <c r="C2709" s="14">
        <v>34.63896927909974</v>
      </c>
      <c r="D2709" s="5">
        <v>45.23334793075761</v>
      </c>
    </row>
    <row r="2710" spans="1:4" x14ac:dyDescent="0.3">
      <c r="A2710">
        <v>2709</v>
      </c>
      <c r="B2710" s="14">
        <v>41.340407280793272</v>
      </c>
      <c r="C2710" s="14">
        <v>33.573780832485646</v>
      </c>
      <c r="D2710" s="5">
        <v>43.400312238312637</v>
      </c>
    </row>
    <row r="2711" spans="1:4" x14ac:dyDescent="0.3">
      <c r="A2711">
        <v>2710</v>
      </c>
      <c r="B2711" s="14">
        <v>43.840453155425415</v>
      </c>
      <c r="C2711" s="14">
        <v>35.364057426098917</v>
      </c>
      <c r="D2711" s="5">
        <v>41.720770878649866</v>
      </c>
    </row>
    <row r="2712" spans="1:4" x14ac:dyDescent="0.3">
      <c r="A2712">
        <v>2711</v>
      </c>
      <c r="B2712" s="14">
        <v>42.943402036762777</v>
      </c>
      <c r="C2712" s="14">
        <v>34.612987644342788</v>
      </c>
      <c r="D2712" s="5">
        <v>42.366173020068729</v>
      </c>
    </row>
    <row r="2713" spans="1:4" x14ac:dyDescent="0.3">
      <c r="A2713">
        <v>2712</v>
      </c>
      <c r="B2713" s="14">
        <v>42.820512435985506</v>
      </c>
      <c r="C2713" s="14">
        <v>33.107222798804919</v>
      </c>
      <c r="D2713" s="5">
        <v>42.902349949317752</v>
      </c>
    </row>
    <row r="2714" spans="1:4" x14ac:dyDescent="0.3">
      <c r="A2714">
        <v>2713</v>
      </c>
      <c r="B2714" s="14">
        <v>44.489373435044051</v>
      </c>
      <c r="C2714" s="14">
        <v>32.733783678016387</v>
      </c>
      <c r="D2714" s="5">
        <v>42.8760846358579</v>
      </c>
    </row>
    <row r="2715" spans="1:4" x14ac:dyDescent="0.3">
      <c r="A2715">
        <v>2714</v>
      </c>
      <c r="B2715" s="14">
        <v>42.63081480811546</v>
      </c>
      <c r="C2715" s="14">
        <v>34.730252825819086</v>
      </c>
      <c r="D2715" s="5">
        <v>44.005685073837071</v>
      </c>
    </row>
    <row r="2716" spans="1:4" x14ac:dyDescent="0.3">
      <c r="A2716">
        <v>2715</v>
      </c>
      <c r="B2716" s="14">
        <v>43.687673752381826</v>
      </c>
      <c r="C2716" s="14">
        <v>32.542469804749722</v>
      </c>
      <c r="D2716" s="5">
        <v>43.667783567647064</v>
      </c>
    </row>
    <row r="2717" spans="1:4" x14ac:dyDescent="0.3">
      <c r="A2717">
        <v>2716</v>
      </c>
      <c r="B2717" s="14">
        <v>42.89779983409899</v>
      </c>
      <c r="C2717" s="14">
        <v>36.46942150214052</v>
      </c>
      <c r="D2717" s="5">
        <v>43.625794541166854</v>
      </c>
    </row>
    <row r="2718" spans="1:4" x14ac:dyDescent="0.3">
      <c r="A2718">
        <v>2717</v>
      </c>
      <c r="B2718" s="14">
        <v>44.62443076594748</v>
      </c>
      <c r="C2718" s="14">
        <v>32.078270473462247</v>
      </c>
      <c r="D2718" s="5">
        <v>42.524174857192691</v>
      </c>
    </row>
    <row r="2719" spans="1:4" x14ac:dyDescent="0.3">
      <c r="A2719">
        <v>2718</v>
      </c>
      <c r="B2719" s="14">
        <v>42.142362947623937</v>
      </c>
      <c r="C2719" s="14">
        <v>35.004217249581217</v>
      </c>
      <c r="D2719" s="5">
        <v>43.699271520397097</v>
      </c>
    </row>
    <row r="2720" spans="1:4" x14ac:dyDescent="0.3">
      <c r="A2720">
        <v>2719</v>
      </c>
      <c r="B2720" s="14">
        <v>45.893109874857863</v>
      </c>
      <c r="C2720" s="14">
        <v>36.4589549677234</v>
      </c>
      <c r="D2720" s="5">
        <v>43.890928257563111</v>
      </c>
    </row>
    <row r="2721" spans="1:4" x14ac:dyDescent="0.3">
      <c r="A2721">
        <v>2720</v>
      </c>
      <c r="B2721" s="14">
        <v>44.817006770974778</v>
      </c>
      <c r="C2721" s="14">
        <v>35.289921373468317</v>
      </c>
      <c r="D2721" s="5">
        <v>44.1963423041258</v>
      </c>
    </row>
    <row r="2722" spans="1:4" x14ac:dyDescent="0.3">
      <c r="A2722">
        <v>2721</v>
      </c>
      <c r="B2722" s="14">
        <v>42.515398878949341</v>
      </c>
      <c r="C2722" s="14">
        <v>32.173482463164966</v>
      </c>
      <c r="D2722" s="5">
        <v>45.14963300629573</v>
      </c>
    </row>
    <row r="2723" spans="1:4" x14ac:dyDescent="0.3">
      <c r="A2723">
        <v>2722</v>
      </c>
      <c r="B2723" s="14">
        <v>41.403886340711921</v>
      </c>
      <c r="C2723" s="14">
        <v>33.84241089380118</v>
      </c>
      <c r="D2723" s="5">
        <v>43.350605082200175</v>
      </c>
    </row>
    <row r="2724" spans="1:4" x14ac:dyDescent="0.3">
      <c r="A2724">
        <v>2723</v>
      </c>
      <c r="B2724" s="14">
        <v>45.538533948516175</v>
      </c>
      <c r="C2724" s="14">
        <v>33.976667623218077</v>
      </c>
      <c r="D2724" s="5">
        <v>42.781385681363091</v>
      </c>
    </row>
    <row r="2725" spans="1:4" x14ac:dyDescent="0.3">
      <c r="A2725">
        <v>2724</v>
      </c>
      <c r="B2725" s="14">
        <v>44.500493749154188</v>
      </c>
      <c r="C2725" s="14">
        <v>34.603340240413857</v>
      </c>
      <c r="D2725" s="5">
        <v>43.800059398138224</v>
      </c>
    </row>
    <row r="2726" spans="1:4" x14ac:dyDescent="0.3">
      <c r="A2726">
        <v>2725</v>
      </c>
      <c r="B2726" s="14">
        <v>42.735455309605008</v>
      </c>
      <c r="C2726" s="14">
        <v>34.408437884906647</v>
      </c>
      <c r="D2726" s="5">
        <v>42.704030330694103</v>
      </c>
    </row>
    <row r="2727" spans="1:4" x14ac:dyDescent="0.3">
      <c r="A2727">
        <v>2726</v>
      </c>
      <c r="B2727" s="14">
        <v>41.909075741128106</v>
      </c>
      <c r="C2727" s="14">
        <v>36.930821289136603</v>
      </c>
      <c r="D2727" s="5">
        <v>43.399221401178359</v>
      </c>
    </row>
    <row r="2728" spans="1:4" x14ac:dyDescent="0.3">
      <c r="A2728">
        <v>2727</v>
      </c>
      <c r="B2728" s="14">
        <v>44.667436756001514</v>
      </c>
      <c r="C2728" s="14">
        <v>33.831183262571102</v>
      </c>
      <c r="D2728" s="5">
        <v>41.812912862820127</v>
      </c>
    </row>
    <row r="2729" spans="1:4" x14ac:dyDescent="0.3">
      <c r="A2729">
        <v>2728</v>
      </c>
      <c r="B2729" s="14">
        <v>41.520198594846597</v>
      </c>
      <c r="C2729" s="14">
        <v>31.468184714695234</v>
      </c>
      <c r="D2729" s="5">
        <v>43.900181005211437</v>
      </c>
    </row>
    <row r="2730" spans="1:4" x14ac:dyDescent="0.3">
      <c r="A2730">
        <v>2729</v>
      </c>
      <c r="B2730" s="14">
        <v>43.080678268400717</v>
      </c>
      <c r="C2730" s="14">
        <v>34.058491338222439</v>
      </c>
      <c r="D2730" s="5">
        <v>41.762348618506472</v>
      </c>
    </row>
    <row r="2731" spans="1:4" x14ac:dyDescent="0.3">
      <c r="A2731">
        <v>2730</v>
      </c>
      <c r="B2731" s="14">
        <v>44.284353929515284</v>
      </c>
      <c r="C2731" s="14">
        <v>32.96092204533096</v>
      </c>
      <c r="D2731" s="5">
        <v>41.24421428758162</v>
      </c>
    </row>
    <row r="2732" spans="1:4" x14ac:dyDescent="0.3">
      <c r="A2732">
        <v>2731</v>
      </c>
      <c r="B2732" s="14">
        <v>45.824764181438027</v>
      </c>
      <c r="C2732" s="14">
        <v>32.560932776237927</v>
      </c>
      <c r="D2732" s="5">
        <v>40.574574831219834</v>
      </c>
    </row>
    <row r="2733" spans="1:4" x14ac:dyDescent="0.3">
      <c r="A2733">
        <v>2732</v>
      </c>
      <c r="B2733" s="14">
        <v>44.050713521241562</v>
      </c>
      <c r="C2733" s="14">
        <v>34.005587717554889</v>
      </c>
      <c r="D2733" s="5">
        <v>40.879181052274802</v>
      </c>
    </row>
    <row r="2734" spans="1:4" x14ac:dyDescent="0.3">
      <c r="A2734">
        <v>2733</v>
      </c>
      <c r="B2734" s="14">
        <v>44.983796770171871</v>
      </c>
      <c r="C2734" s="14">
        <v>33.130469258824178</v>
      </c>
      <c r="D2734" s="5">
        <v>42.915012041837549</v>
      </c>
    </row>
    <row r="2735" spans="1:4" x14ac:dyDescent="0.3">
      <c r="A2735">
        <v>2734</v>
      </c>
      <c r="B2735" s="14">
        <v>45.216207276908975</v>
      </c>
      <c r="C2735" s="14">
        <v>35.041311419023828</v>
      </c>
      <c r="D2735" s="5">
        <v>42.781345610107792</v>
      </c>
    </row>
    <row r="2736" spans="1:4" x14ac:dyDescent="0.3">
      <c r="A2736">
        <v>2735</v>
      </c>
      <c r="B2736" s="14">
        <v>43.150676513120004</v>
      </c>
      <c r="C2736" s="14">
        <v>34.797848569419081</v>
      </c>
      <c r="D2736" s="5">
        <v>44.521547697210693</v>
      </c>
    </row>
    <row r="2737" spans="1:4" x14ac:dyDescent="0.3">
      <c r="A2737">
        <v>2736</v>
      </c>
      <c r="B2737" s="14">
        <v>43.312588109672234</v>
      </c>
      <c r="C2737" s="14">
        <v>33.96363317398054</v>
      </c>
      <c r="D2737" s="5">
        <v>41.454716041885767</v>
      </c>
    </row>
    <row r="2738" spans="1:4" x14ac:dyDescent="0.3">
      <c r="A2738">
        <v>2737</v>
      </c>
      <c r="B2738" s="14">
        <v>43.342769474228149</v>
      </c>
      <c r="C2738" s="14">
        <v>33.721320582033734</v>
      </c>
      <c r="D2738" s="5">
        <v>45.028752327491198</v>
      </c>
    </row>
    <row r="2739" spans="1:4" x14ac:dyDescent="0.3">
      <c r="A2739">
        <v>2738</v>
      </c>
      <c r="B2739" s="14">
        <v>46.33165926913653</v>
      </c>
      <c r="C2739" s="14">
        <v>31.091878349037376</v>
      </c>
      <c r="D2739" s="5">
        <v>45.024314465256651</v>
      </c>
    </row>
    <row r="2740" spans="1:4" x14ac:dyDescent="0.3">
      <c r="A2740">
        <v>2739</v>
      </c>
      <c r="B2740" s="14">
        <v>42.082469884379215</v>
      </c>
      <c r="C2740" s="14">
        <v>35.016778517324283</v>
      </c>
      <c r="D2740" s="5">
        <v>45.764278323312112</v>
      </c>
    </row>
    <row r="2741" spans="1:4" x14ac:dyDescent="0.3">
      <c r="A2741">
        <v>2740</v>
      </c>
      <c r="B2741" s="14">
        <v>41.371342293812923</v>
      </c>
      <c r="C2741" s="14">
        <v>34.206971217840213</v>
      </c>
      <c r="D2741" s="5">
        <v>44.464707919850284</v>
      </c>
    </row>
    <row r="2742" spans="1:4" x14ac:dyDescent="0.3">
      <c r="A2742">
        <v>2741</v>
      </c>
      <c r="B2742" s="14">
        <v>43.846366034290476</v>
      </c>
      <c r="C2742" s="14">
        <v>34.071561167230627</v>
      </c>
      <c r="D2742" s="5">
        <v>42.998697370637515</v>
      </c>
    </row>
    <row r="2743" spans="1:4" x14ac:dyDescent="0.3">
      <c r="A2743">
        <v>2742</v>
      </c>
      <c r="B2743" s="14">
        <v>43.898058550424764</v>
      </c>
      <c r="C2743" s="14">
        <v>34.783500510885496</v>
      </c>
      <c r="D2743" s="5">
        <v>42.053244394829555</v>
      </c>
    </row>
    <row r="2744" spans="1:4" x14ac:dyDescent="0.3">
      <c r="A2744">
        <v>2743</v>
      </c>
      <c r="B2744" s="14">
        <v>44.719275450377715</v>
      </c>
      <c r="C2744" s="14">
        <v>33.844466120728548</v>
      </c>
      <c r="D2744" s="5">
        <v>45.91110388489075</v>
      </c>
    </row>
    <row r="2745" spans="1:4" x14ac:dyDescent="0.3">
      <c r="A2745">
        <v>2744</v>
      </c>
      <c r="B2745" s="14">
        <v>46.47889702517471</v>
      </c>
      <c r="C2745" s="14">
        <v>32.27403483105126</v>
      </c>
      <c r="D2745" s="5">
        <v>43.491351137509099</v>
      </c>
    </row>
    <row r="2746" spans="1:4" x14ac:dyDescent="0.3">
      <c r="A2746">
        <v>2745</v>
      </c>
      <c r="B2746" s="14">
        <v>41.347059042410336</v>
      </c>
      <c r="C2746" s="14">
        <v>36.384092682499549</v>
      </c>
      <c r="D2746" s="5">
        <v>42.658210367543802</v>
      </c>
    </row>
    <row r="2747" spans="1:4" x14ac:dyDescent="0.3">
      <c r="A2747">
        <v>2746</v>
      </c>
      <c r="B2747" s="14">
        <v>44.536493408172788</v>
      </c>
      <c r="C2747" s="14">
        <v>34.829843511683343</v>
      </c>
      <c r="D2747" s="5">
        <v>44.35002742301198</v>
      </c>
    </row>
    <row r="2748" spans="1:4" x14ac:dyDescent="0.3">
      <c r="A2748">
        <v>2747</v>
      </c>
      <c r="B2748" s="14">
        <v>41.163192748183761</v>
      </c>
      <c r="C2748" s="14">
        <v>33.823254123546853</v>
      </c>
      <c r="D2748" s="5">
        <v>41.56046075897126</v>
      </c>
    </row>
    <row r="2749" spans="1:4" x14ac:dyDescent="0.3">
      <c r="A2749">
        <v>2748</v>
      </c>
      <c r="B2749" s="14">
        <v>42.556758787632099</v>
      </c>
      <c r="C2749" s="14">
        <v>34.604520207933504</v>
      </c>
      <c r="D2749" s="5">
        <v>42.987489731847141</v>
      </c>
    </row>
    <row r="2750" spans="1:4" x14ac:dyDescent="0.3">
      <c r="A2750">
        <v>2749</v>
      </c>
      <c r="B2750" s="14">
        <v>44.235708707236519</v>
      </c>
      <c r="C2750" s="14">
        <v>32.459332430719513</v>
      </c>
      <c r="D2750" s="5">
        <v>43.859588945315124</v>
      </c>
    </row>
    <row r="2751" spans="1:4" x14ac:dyDescent="0.3">
      <c r="A2751">
        <v>2750</v>
      </c>
      <c r="B2751" s="14">
        <v>44.36100475596178</v>
      </c>
      <c r="C2751" s="14">
        <v>33.965434427435767</v>
      </c>
      <c r="D2751" s="5">
        <v>40.56404801342277</v>
      </c>
    </row>
    <row r="2752" spans="1:4" x14ac:dyDescent="0.3">
      <c r="A2752">
        <v>2751</v>
      </c>
      <c r="B2752" s="14">
        <v>45.288078709141459</v>
      </c>
      <c r="C2752" s="14">
        <v>35.663112823293979</v>
      </c>
      <c r="D2752" s="5">
        <v>43.309819938716707</v>
      </c>
    </row>
    <row r="2753" spans="1:4" x14ac:dyDescent="0.3">
      <c r="A2753">
        <v>2752</v>
      </c>
      <c r="B2753" s="14">
        <v>41.289903210457403</v>
      </c>
      <c r="C2753" s="14">
        <v>33.029828475893801</v>
      </c>
      <c r="D2753" s="5">
        <v>42.885512973763369</v>
      </c>
    </row>
    <row r="2754" spans="1:4" x14ac:dyDescent="0.3">
      <c r="A2754">
        <v>2753</v>
      </c>
      <c r="B2754" s="14">
        <v>42.886382589264173</v>
      </c>
      <c r="C2754" s="14">
        <v>34.660027688834383</v>
      </c>
      <c r="D2754" s="5">
        <v>43.811612466263043</v>
      </c>
    </row>
    <row r="2755" spans="1:4" x14ac:dyDescent="0.3">
      <c r="A2755">
        <v>2754</v>
      </c>
      <c r="B2755" s="14">
        <v>43.376411277576651</v>
      </c>
      <c r="C2755" s="14">
        <v>36.100670822385865</v>
      </c>
      <c r="D2755" s="5">
        <v>45.599088305567193</v>
      </c>
    </row>
    <row r="2756" spans="1:4" x14ac:dyDescent="0.3">
      <c r="A2756">
        <v>2755</v>
      </c>
      <c r="B2756" s="14">
        <v>41.47904667602716</v>
      </c>
      <c r="C2756" s="14">
        <v>36.097860414099323</v>
      </c>
      <c r="D2756" s="5">
        <v>45.861596881706575</v>
      </c>
    </row>
    <row r="2757" spans="1:4" x14ac:dyDescent="0.3">
      <c r="A2757">
        <v>2756</v>
      </c>
      <c r="B2757" s="14">
        <v>42.726713399859399</v>
      </c>
      <c r="C2757" s="14">
        <v>33.864761388871329</v>
      </c>
      <c r="D2757" s="5">
        <v>43.46123302509961</v>
      </c>
    </row>
    <row r="2758" spans="1:4" x14ac:dyDescent="0.3">
      <c r="A2758">
        <v>2757</v>
      </c>
      <c r="B2758" s="14">
        <v>43.935965331955998</v>
      </c>
      <c r="C2758" s="14">
        <v>33.401952044034445</v>
      </c>
      <c r="D2758" s="5">
        <v>43.330481471531222</v>
      </c>
    </row>
    <row r="2759" spans="1:4" x14ac:dyDescent="0.3">
      <c r="A2759">
        <v>2758</v>
      </c>
      <c r="B2759" s="14">
        <v>44.768934177117245</v>
      </c>
      <c r="C2759" s="14">
        <v>33.192526069773145</v>
      </c>
      <c r="D2759" s="5">
        <v>41.936149152156403</v>
      </c>
    </row>
    <row r="2760" spans="1:4" x14ac:dyDescent="0.3">
      <c r="A2760">
        <v>2759</v>
      </c>
      <c r="B2760" s="14">
        <v>46.054395252493109</v>
      </c>
      <c r="C2760" s="14">
        <v>36.321295128823657</v>
      </c>
      <c r="D2760" s="5">
        <v>42.612615854257783</v>
      </c>
    </row>
    <row r="2761" spans="1:4" x14ac:dyDescent="0.3">
      <c r="A2761">
        <v>2760</v>
      </c>
      <c r="B2761" s="14">
        <v>41.681445219003244</v>
      </c>
      <c r="C2761" s="14">
        <v>32.2668626216281</v>
      </c>
      <c r="D2761" s="5">
        <v>41.500663980975951</v>
      </c>
    </row>
    <row r="2762" spans="1:4" x14ac:dyDescent="0.3">
      <c r="A2762">
        <v>2761</v>
      </c>
      <c r="B2762" s="14">
        <v>42.946084849370166</v>
      </c>
      <c r="C2762" s="14">
        <v>34.118320375203844</v>
      </c>
      <c r="D2762" s="5">
        <v>44.218457119874309</v>
      </c>
    </row>
    <row r="2763" spans="1:4" x14ac:dyDescent="0.3">
      <c r="A2763">
        <v>2762</v>
      </c>
      <c r="B2763" s="14">
        <v>43.97393663999523</v>
      </c>
      <c r="C2763" s="14">
        <v>35.359390462179114</v>
      </c>
      <c r="D2763" s="5">
        <v>42.545079413048697</v>
      </c>
    </row>
    <row r="2764" spans="1:4" x14ac:dyDescent="0.3">
      <c r="A2764">
        <v>2763</v>
      </c>
      <c r="B2764" s="14">
        <v>44.935484869725059</v>
      </c>
      <c r="C2764" s="14">
        <v>32.366737212430742</v>
      </c>
      <c r="D2764" s="5">
        <v>40.163899055434548</v>
      </c>
    </row>
    <row r="2765" spans="1:4" x14ac:dyDescent="0.3">
      <c r="A2765">
        <v>2764</v>
      </c>
      <c r="B2765" s="14">
        <v>40.158962429149447</v>
      </c>
      <c r="C2765" s="14">
        <v>32.821486065223617</v>
      </c>
      <c r="D2765" s="5">
        <v>42.387543481120744</v>
      </c>
    </row>
    <row r="2766" spans="1:4" x14ac:dyDescent="0.3">
      <c r="A2766">
        <v>2765</v>
      </c>
      <c r="B2766" s="14">
        <v>44.133996023094326</v>
      </c>
      <c r="C2766" s="14">
        <v>34.582797741526022</v>
      </c>
      <c r="D2766" s="5">
        <v>43.206344749417546</v>
      </c>
    </row>
    <row r="2767" spans="1:4" x14ac:dyDescent="0.3">
      <c r="A2767">
        <v>2766</v>
      </c>
      <c r="B2767" s="14">
        <v>40.133039374213098</v>
      </c>
      <c r="C2767" s="14">
        <v>33.497426475381964</v>
      </c>
      <c r="D2767" s="5">
        <v>45.065244070461709</v>
      </c>
    </row>
    <row r="2768" spans="1:4" x14ac:dyDescent="0.3">
      <c r="A2768">
        <v>2767</v>
      </c>
      <c r="B2768" s="14">
        <v>42.746167510423213</v>
      </c>
      <c r="C2768" s="14">
        <v>33.875399129143887</v>
      </c>
      <c r="D2768" s="5">
        <v>42.113446049839176</v>
      </c>
    </row>
    <row r="2769" spans="1:4" x14ac:dyDescent="0.3">
      <c r="A2769">
        <v>2768</v>
      </c>
      <c r="B2769" s="14">
        <v>41.393757463498247</v>
      </c>
      <c r="C2769" s="14">
        <v>36.241837690443795</v>
      </c>
      <c r="D2769" s="5">
        <v>45.134913730274157</v>
      </c>
    </row>
    <row r="2770" spans="1:4" x14ac:dyDescent="0.3">
      <c r="A2770">
        <v>2769</v>
      </c>
      <c r="B2770" s="14">
        <v>45.187664325995883</v>
      </c>
      <c r="C2770" s="14">
        <v>35.664692427764237</v>
      </c>
      <c r="D2770" s="5">
        <v>43.684060190828554</v>
      </c>
    </row>
    <row r="2771" spans="1:4" x14ac:dyDescent="0.3">
      <c r="A2771">
        <v>2770</v>
      </c>
      <c r="B2771" s="14">
        <v>43.161602501980077</v>
      </c>
      <c r="C2771" s="14">
        <v>35.411867634671793</v>
      </c>
      <c r="D2771" s="5">
        <v>44.003196178201947</v>
      </c>
    </row>
    <row r="2772" spans="1:4" x14ac:dyDescent="0.3">
      <c r="A2772">
        <v>2771</v>
      </c>
      <c r="B2772" s="14">
        <v>42.106781097395412</v>
      </c>
      <c r="C2772" s="14">
        <v>33.976237582908524</v>
      </c>
      <c r="D2772" s="5">
        <v>43.179949233895989</v>
      </c>
    </row>
    <row r="2773" spans="1:4" x14ac:dyDescent="0.3">
      <c r="A2773">
        <v>2772</v>
      </c>
      <c r="B2773" s="14">
        <v>41.194750298020956</v>
      </c>
      <c r="C2773" s="14">
        <v>34.172375024645383</v>
      </c>
      <c r="D2773" s="5">
        <v>39.096099994777823</v>
      </c>
    </row>
    <row r="2774" spans="1:4" x14ac:dyDescent="0.3">
      <c r="A2774">
        <v>2773</v>
      </c>
      <c r="B2774" s="14">
        <v>42.826466060486773</v>
      </c>
      <c r="C2774" s="14">
        <v>34.245841088421528</v>
      </c>
      <c r="D2774" s="5">
        <v>44.651793322764597</v>
      </c>
    </row>
    <row r="2775" spans="1:4" x14ac:dyDescent="0.3">
      <c r="A2775">
        <v>2774</v>
      </c>
      <c r="B2775" s="14">
        <v>42.986221013189187</v>
      </c>
      <c r="C2775" s="14">
        <v>35.855630271507401</v>
      </c>
      <c r="D2775" s="5">
        <v>43.988228834988682</v>
      </c>
    </row>
    <row r="2776" spans="1:4" x14ac:dyDescent="0.3">
      <c r="A2776">
        <v>2775</v>
      </c>
      <c r="B2776" s="14">
        <v>41.479067918639458</v>
      </c>
      <c r="C2776" s="14">
        <v>33.930572157528516</v>
      </c>
      <c r="D2776" s="5">
        <v>42.420581817328824</v>
      </c>
    </row>
    <row r="2777" spans="1:4" x14ac:dyDescent="0.3">
      <c r="A2777">
        <v>2776</v>
      </c>
      <c r="B2777" s="14">
        <v>43.337651464293984</v>
      </c>
      <c r="C2777" s="14">
        <v>35.552837776277485</v>
      </c>
      <c r="D2777" s="5">
        <v>43.209900539285698</v>
      </c>
    </row>
    <row r="2778" spans="1:4" x14ac:dyDescent="0.3">
      <c r="A2778">
        <v>2777</v>
      </c>
      <c r="B2778" s="14">
        <v>43.591331775144361</v>
      </c>
      <c r="C2778" s="14">
        <v>34.931561204781374</v>
      </c>
      <c r="D2778" s="5">
        <v>42.831514240036888</v>
      </c>
    </row>
    <row r="2779" spans="1:4" x14ac:dyDescent="0.3">
      <c r="A2779">
        <v>2778</v>
      </c>
      <c r="B2779" s="14">
        <v>41.794365357851646</v>
      </c>
      <c r="C2779" s="14">
        <v>37.3253851756835</v>
      </c>
      <c r="D2779" s="5">
        <v>43.212832914945309</v>
      </c>
    </row>
    <row r="2780" spans="1:4" x14ac:dyDescent="0.3">
      <c r="A2780">
        <v>2779</v>
      </c>
      <c r="B2780" s="14">
        <v>43.546230008812188</v>
      </c>
      <c r="C2780" s="14">
        <v>34.25201743176661</v>
      </c>
      <c r="D2780" s="5">
        <v>44.880123985515979</v>
      </c>
    </row>
    <row r="2781" spans="1:4" x14ac:dyDescent="0.3">
      <c r="A2781">
        <v>2780</v>
      </c>
      <c r="B2781" s="14">
        <v>44.65724006037216</v>
      </c>
      <c r="C2781" s="14">
        <v>34.667792258307117</v>
      </c>
      <c r="D2781" s="5">
        <v>44.410349409732234</v>
      </c>
    </row>
    <row r="2782" spans="1:4" x14ac:dyDescent="0.3">
      <c r="A2782">
        <v>2781</v>
      </c>
      <c r="B2782" s="14">
        <v>43.396027215107182</v>
      </c>
      <c r="C2782" s="14">
        <v>37.074536652669174</v>
      </c>
      <c r="D2782" s="5">
        <v>43.308980605012799</v>
      </c>
    </row>
    <row r="2783" spans="1:4" x14ac:dyDescent="0.3">
      <c r="A2783">
        <v>2782</v>
      </c>
      <c r="B2783" s="14">
        <v>44.580481997955886</v>
      </c>
      <c r="C2783" s="14">
        <v>35.810854639644113</v>
      </c>
      <c r="D2783" s="5">
        <v>43.202768288333765</v>
      </c>
    </row>
    <row r="2784" spans="1:4" x14ac:dyDescent="0.3">
      <c r="A2784">
        <v>2783</v>
      </c>
      <c r="B2784" s="14">
        <v>41.780729733143019</v>
      </c>
      <c r="C2784" s="14">
        <v>36.009876923746688</v>
      </c>
      <c r="D2784" s="5">
        <v>43.602674604016094</v>
      </c>
    </row>
    <row r="2785" spans="1:4" x14ac:dyDescent="0.3">
      <c r="A2785">
        <v>2784</v>
      </c>
      <c r="B2785" s="14">
        <v>42.838084098117506</v>
      </c>
      <c r="C2785" s="14">
        <v>33.704077289582798</v>
      </c>
      <c r="D2785" s="5">
        <v>46.34056073006321</v>
      </c>
    </row>
    <row r="2786" spans="1:4" x14ac:dyDescent="0.3">
      <c r="A2786">
        <v>2785</v>
      </c>
      <c r="B2786" s="14">
        <v>43.786879796595727</v>
      </c>
      <c r="C2786" s="14">
        <v>33.663144903981262</v>
      </c>
      <c r="D2786" s="5">
        <v>40.622803323274844</v>
      </c>
    </row>
    <row r="2787" spans="1:4" x14ac:dyDescent="0.3">
      <c r="A2787">
        <v>2786</v>
      </c>
      <c r="B2787" s="14">
        <v>43.489094415290239</v>
      </c>
      <c r="C2787" s="14">
        <v>34.199004272994451</v>
      </c>
      <c r="D2787" s="5">
        <v>43.258750834248332</v>
      </c>
    </row>
    <row r="2788" spans="1:4" x14ac:dyDescent="0.3">
      <c r="A2788">
        <v>2787</v>
      </c>
      <c r="B2788" s="14">
        <v>40.909897108352311</v>
      </c>
      <c r="C2788" s="14">
        <v>32.515212175091804</v>
      </c>
      <c r="D2788" s="5">
        <v>42.79990017194163</v>
      </c>
    </row>
    <row r="2789" spans="1:4" x14ac:dyDescent="0.3">
      <c r="A2789">
        <v>2788</v>
      </c>
      <c r="B2789" s="14">
        <v>43.288308734969426</v>
      </c>
      <c r="C2789" s="14">
        <v>32.869668597286797</v>
      </c>
      <c r="D2789" s="5">
        <v>40.699337246641214</v>
      </c>
    </row>
    <row r="2790" spans="1:4" x14ac:dyDescent="0.3">
      <c r="A2790">
        <v>2789</v>
      </c>
      <c r="B2790" s="14">
        <v>43.755615885401433</v>
      </c>
      <c r="C2790" s="14">
        <v>35.391714603563265</v>
      </c>
      <c r="D2790" s="5">
        <v>43.116857872970449</v>
      </c>
    </row>
    <row r="2791" spans="1:4" x14ac:dyDescent="0.3">
      <c r="A2791">
        <v>2790</v>
      </c>
      <c r="B2791" s="14">
        <v>44.891659559704223</v>
      </c>
      <c r="C2791" s="14">
        <v>34.567821358826599</v>
      </c>
      <c r="D2791" s="5">
        <v>44.050231203498427</v>
      </c>
    </row>
    <row r="2792" spans="1:4" x14ac:dyDescent="0.3">
      <c r="A2792">
        <v>2791</v>
      </c>
      <c r="B2792" s="14">
        <v>42.736930012285242</v>
      </c>
      <c r="C2792" s="14">
        <v>33.639969223284233</v>
      </c>
      <c r="D2792" s="5">
        <v>41.792427200753266</v>
      </c>
    </row>
    <row r="2793" spans="1:4" x14ac:dyDescent="0.3">
      <c r="A2793">
        <v>2792</v>
      </c>
      <c r="B2793" s="14">
        <v>42.530419470349578</v>
      </c>
      <c r="C2793" s="14">
        <v>31.77346887433492</v>
      </c>
      <c r="D2793" s="5">
        <v>44.197886519501765</v>
      </c>
    </row>
    <row r="2794" spans="1:4" x14ac:dyDescent="0.3">
      <c r="A2794">
        <v>2793</v>
      </c>
      <c r="B2794" s="14">
        <v>43.937923439058252</v>
      </c>
      <c r="C2794" s="14">
        <v>34.683810395140597</v>
      </c>
      <c r="D2794" s="5">
        <v>42.803231417447691</v>
      </c>
    </row>
    <row r="2795" spans="1:4" x14ac:dyDescent="0.3">
      <c r="A2795">
        <v>2794</v>
      </c>
      <c r="B2795" s="14">
        <v>42.748237364663915</v>
      </c>
      <c r="C2795" s="14">
        <v>36.128942661777153</v>
      </c>
      <c r="D2795" s="5">
        <v>41.010080546694212</v>
      </c>
    </row>
    <row r="2796" spans="1:4" x14ac:dyDescent="0.3">
      <c r="A2796">
        <v>2795</v>
      </c>
      <c r="B2796" s="14">
        <v>46.153632576504165</v>
      </c>
      <c r="C2796" s="14">
        <v>35.587162114626338</v>
      </c>
      <c r="D2796" s="5">
        <v>42.861063937794427</v>
      </c>
    </row>
    <row r="2797" spans="1:4" x14ac:dyDescent="0.3">
      <c r="A2797">
        <v>2796</v>
      </c>
      <c r="B2797" s="14">
        <v>44.537018240625109</v>
      </c>
      <c r="C2797" s="14">
        <v>34.692386770252405</v>
      </c>
      <c r="D2797" s="5">
        <v>41.698031332612352</v>
      </c>
    </row>
    <row r="2798" spans="1:4" x14ac:dyDescent="0.3">
      <c r="A2798">
        <v>2797</v>
      </c>
      <c r="B2798" s="14">
        <v>42.258668164590446</v>
      </c>
      <c r="C2798" s="14">
        <v>32.120498458869065</v>
      </c>
      <c r="D2798" s="5">
        <v>44.366346602390365</v>
      </c>
    </row>
    <row r="2799" spans="1:4" x14ac:dyDescent="0.3">
      <c r="A2799">
        <v>2798</v>
      </c>
      <c r="B2799" s="14">
        <v>41.693208832558497</v>
      </c>
      <c r="C2799" s="14">
        <v>33.639262828394067</v>
      </c>
      <c r="D2799" s="5">
        <v>43.17548530159727</v>
      </c>
    </row>
    <row r="2800" spans="1:4" x14ac:dyDescent="0.3">
      <c r="A2800">
        <v>2799</v>
      </c>
      <c r="B2800" s="14">
        <v>41.82722153915357</v>
      </c>
      <c r="C2800" s="14">
        <v>35.868642174641685</v>
      </c>
      <c r="D2800" s="5">
        <v>44.740934073130099</v>
      </c>
    </row>
    <row r="2801" spans="1:4" x14ac:dyDescent="0.3">
      <c r="A2801">
        <v>2800</v>
      </c>
      <c r="B2801" s="14">
        <v>41.982859872919384</v>
      </c>
      <c r="C2801" s="14">
        <v>33.855941505998878</v>
      </c>
      <c r="D2801" s="5">
        <v>45.589280184084188</v>
      </c>
    </row>
    <row r="2802" spans="1:4" x14ac:dyDescent="0.3">
      <c r="A2802">
        <v>2801</v>
      </c>
      <c r="B2802" s="14">
        <v>44.208736583459924</v>
      </c>
      <c r="C2802" s="14">
        <v>33.131555151698876</v>
      </c>
      <c r="D2802" s="5">
        <v>43.917748303748681</v>
      </c>
    </row>
    <row r="2803" spans="1:4" x14ac:dyDescent="0.3">
      <c r="A2803">
        <v>2802</v>
      </c>
      <c r="B2803" s="14">
        <v>41.285148505160464</v>
      </c>
      <c r="C2803" s="14">
        <v>34.244123949173414</v>
      </c>
      <c r="D2803" s="5">
        <v>43.687955195261424</v>
      </c>
    </row>
    <row r="2804" spans="1:4" x14ac:dyDescent="0.3">
      <c r="A2804">
        <v>2803</v>
      </c>
      <c r="B2804" s="14">
        <v>45.032724342110875</v>
      </c>
      <c r="C2804" s="14">
        <v>37.311022087432214</v>
      </c>
      <c r="D2804" s="5">
        <v>44.605788233629852</v>
      </c>
    </row>
    <row r="2805" spans="1:4" x14ac:dyDescent="0.3">
      <c r="A2805">
        <v>2804</v>
      </c>
      <c r="B2805" s="14">
        <v>42.405976340620711</v>
      </c>
      <c r="C2805" s="14">
        <v>32.359315495550376</v>
      </c>
      <c r="D2805" s="5">
        <v>41.332632472491092</v>
      </c>
    </row>
    <row r="2806" spans="1:4" x14ac:dyDescent="0.3">
      <c r="A2806">
        <v>2805</v>
      </c>
      <c r="B2806" s="14">
        <v>43.09109746657429</v>
      </c>
      <c r="C2806" s="14">
        <v>33.189345603763158</v>
      </c>
      <c r="D2806" s="5">
        <v>40.604310945371637</v>
      </c>
    </row>
    <row r="2807" spans="1:4" x14ac:dyDescent="0.3">
      <c r="A2807">
        <v>2806</v>
      </c>
      <c r="B2807" s="14">
        <v>42.985471433636668</v>
      </c>
      <c r="C2807" s="14">
        <v>32.931241909384752</v>
      </c>
      <c r="D2807" s="5">
        <v>44.674176248986228</v>
      </c>
    </row>
    <row r="2808" spans="1:4" x14ac:dyDescent="0.3">
      <c r="A2808">
        <v>2807</v>
      </c>
      <c r="B2808" s="14">
        <v>40.329605726863647</v>
      </c>
      <c r="C2808" s="14">
        <v>33.973420350081113</v>
      </c>
      <c r="D2808" s="5">
        <v>44.935916075544149</v>
      </c>
    </row>
    <row r="2809" spans="1:4" x14ac:dyDescent="0.3">
      <c r="A2809">
        <v>2808</v>
      </c>
      <c r="B2809" s="14">
        <v>41.972817476326455</v>
      </c>
      <c r="C2809" s="14">
        <v>34.239940460088121</v>
      </c>
      <c r="D2809" s="5">
        <v>44.125309293556285</v>
      </c>
    </row>
    <row r="2810" spans="1:4" x14ac:dyDescent="0.3">
      <c r="A2810">
        <v>2809</v>
      </c>
      <c r="B2810" s="14">
        <v>44.393713149790699</v>
      </c>
      <c r="C2810" s="14">
        <v>34.001021335971579</v>
      </c>
      <c r="D2810" s="5">
        <v>43.623075339839474</v>
      </c>
    </row>
    <row r="2811" spans="1:4" x14ac:dyDescent="0.3">
      <c r="A2811">
        <v>2810</v>
      </c>
      <c r="B2811" s="14">
        <v>41.993749747731428</v>
      </c>
      <c r="C2811" s="14">
        <v>36.265272798866199</v>
      </c>
      <c r="D2811" s="5">
        <v>41.336653113312757</v>
      </c>
    </row>
    <row r="2812" spans="1:4" x14ac:dyDescent="0.3">
      <c r="A2812">
        <v>2811</v>
      </c>
      <c r="B2812" s="14">
        <v>43.596813505807141</v>
      </c>
      <c r="C2812" s="14">
        <v>34.493163261093599</v>
      </c>
      <c r="D2812" s="5">
        <v>44.234994627533027</v>
      </c>
    </row>
    <row r="2813" spans="1:4" x14ac:dyDescent="0.3">
      <c r="A2813">
        <v>2812</v>
      </c>
      <c r="B2813" s="14">
        <v>44.020181063936917</v>
      </c>
      <c r="C2813" s="14">
        <v>36.894364962820411</v>
      </c>
      <c r="D2813" s="5">
        <v>45.332081975601092</v>
      </c>
    </row>
    <row r="2814" spans="1:4" x14ac:dyDescent="0.3">
      <c r="A2814">
        <v>2813</v>
      </c>
      <c r="B2814" s="14">
        <v>43.873299233241859</v>
      </c>
      <c r="C2814" s="14">
        <v>33.0871066727086</v>
      </c>
      <c r="D2814" s="5">
        <v>44.377950956340094</v>
      </c>
    </row>
    <row r="2815" spans="1:4" x14ac:dyDescent="0.3">
      <c r="A2815">
        <v>2814</v>
      </c>
      <c r="B2815" s="14">
        <v>41.585599051268538</v>
      </c>
      <c r="C2815" s="14">
        <v>34.379789473029611</v>
      </c>
      <c r="D2815" s="5">
        <v>46.561931852883092</v>
      </c>
    </row>
    <row r="2816" spans="1:4" x14ac:dyDescent="0.3">
      <c r="A2816">
        <v>2815</v>
      </c>
      <c r="B2816" s="14">
        <v>44.216788283023185</v>
      </c>
      <c r="C2816" s="14">
        <v>33.836804539207911</v>
      </c>
      <c r="D2816" s="5">
        <v>43.546254621414306</v>
      </c>
    </row>
    <row r="2817" spans="1:4" x14ac:dyDescent="0.3">
      <c r="A2817">
        <v>2816</v>
      </c>
      <c r="B2817" s="14">
        <v>44.394024976041599</v>
      </c>
      <c r="C2817" s="14">
        <v>33.350139307465213</v>
      </c>
      <c r="D2817" s="5">
        <v>44.061149164815738</v>
      </c>
    </row>
    <row r="2818" spans="1:4" x14ac:dyDescent="0.3">
      <c r="A2818">
        <v>2817</v>
      </c>
      <c r="B2818" s="14">
        <v>42.714637561520746</v>
      </c>
      <c r="C2818" s="14">
        <v>35.362790383816723</v>
      </c>
      <c r="D2818" s="5">
        <v>44.181626180049065</v>
      </c>
    </row>
    <row r="2819" spans="1:4" x14ac:dyDescent="0.3">
      <c r="A2819">
        <v>2818</v>
      </c>
      <c r="B2819" s="14">
        <v>42.781061344101801</v>
      </c>
      <c r="C2819" s="14">
        <v>34.141941416903641</v>
      </c>
      <c r="D2819" s="5">
        <v>41.230789601137438</v>
      </c>
    </row>
    <row r="2820" spans="1:4" x14ac:dyDescent="0.3">
      <c r="A2820">
        <v>2819</v>
      </c>
      <c r="B2820" s="14">
        <v>41.87647904300961</v>
      </c>
      <c r="C2820" s="14">
        <v>33.491618535960534</v>
      </c>
      <c r="D2820" s="5">
        <v>43.261102492591419</v>
      </c>
    </row>
    <row r="2821" spans="1:4" x14ac:dyDescent="0.3">
      <c r="A2821">
        <v>2820</v>
      </c>
      <c r="B2821" s="14">
        <v>44.441891118689469</v>
      </c>
      <c r="C2821" s="14">
        <v>34.104749938526048</v>
      </c>
      <c r="D2821" s="5">
        <v>44.531963199197612</v>
      </c>
    </row>
    <row r="2822" spans="1:4" x14ac:dyDescent="0.3">
      <c r="A2822">
        <v>2821</v>
      </c>
      <c r="B2822" s="14">
        <v>41.448089229266543</v>
      </c>
      <c r="C2822" s="14">
        <v>32.155211099000148</v>
      </c>
      <c r="D2822" s="5">
        <v>45.707436868087932</v>
      </c>
    </row>
    <row r="2823" spans="1:4" x14ac:dyDescent="0.3">
      <c r="A2823">
        <v>2822</v>
      </c>
      <c r="B2823" s="14">
        <v>45.33785894853542</v>
      </c>
      <c r="C2823" s="14">
        <v>33.19928371341009</v>
      </c>
      <c r="D2823" s="5">
        <v>42.786873352368438</v>
      </c>
    </row>
    <row r="2824" spans="1:4" x14ac:dyDescent="0.3">
      <c r="A2824">
        <v>2823</v>
      </c>
      <c r="B2824" s="14">
        <v>44.098751004427996</v>
      </c>
      <c r="C2824" s="14">
        <v>34.041783557369222</v>
      </c>
      <c r="D2824" s="5">
        <v>43.310904857213615</v>
      </c>
    </row>
    <row r="2825" spans="1:4" x14ac:dyDescent="0.3">
      <c r="A2825">
        <v>2824</v>
      </c>
      <c r="B2825" s="14">
        <v>41.872778141937459</v>
      </c>
      <c r="C2825" s="14">
        <v>35.372202994495304</v>
      </c>
      <c r="D2825" s="5">
        <v>45.880379266524763</v>
      </c>
    </row>
    <row r="2826" spans="1:4" x14ac:dyDescent="0.3">
      <c r="A2826">
        <v>2825</v>
      </c>
      <c r="B2826" s="14">
        <v>45.889388002678565</v>
      </c>
      <c r="C2826" s="14">
        <v>34.653349265042422</v>
      </c>
      <c r="D2826" s="5">
        <v>43.531075910313668</v>
      </c>
    </row>
    <row r="2827" spans="1:4" x14ac:dyDescent="0.3">
      <c r="A2827">
        <v>2826</v>
      </c>
      <c r="B2827" s="14">
        <v>44.537401668625769</v>
      </c>
      <c r="C2827" s="14">
        <v>35.209933131356003</v>
      </c>
      <c r="D2827" s="5">
        <v>42.664275107771154</v>
      </c>
    </row>
    <row r="2828" spans="1:4" x14ac:dyDescent="0.3">
      <c r="A2828">
        <v>2827</v>
      </c>
      <c r="B2828" s="14">
        <v>43.213298680486048</v>
      </c>
      <c r="C2828" s="14">
        <v>34.567318451139485</v>
      </c>
      <c r="D2828" s="5">
        <v>42.06665389666562</v>
      </c>
    </row>
    <row r="2829" spans="1:4" x14ac:dyDescent="0.3">
      <c r="A2829">
        <v>2828</v>
      </c>
      <c r="B2829" s="14">
        <v>43.005818352652234</v>
      </c>
      <c r="C2829" s="14">
        <v>34.869936773428158</v>
      </c>
      <c r="D2829" s="5">
        <v>39.699861950742921</v>
      </c>
    </row>
    <row r="2830" spans="1:4" x14ac:dyDescent="0.3">
      <c r="A2830">
        <v>2829</v>
      </c>
      <c r="B2830" s="14">
        <v>41.571777408987806</v>
      </c>
      <c r="C2830" s="14">
        <v>33.303602283432781</v>
      </c>
      <c r="D2830" s="5">
        <v>43.156366661623451</v>
      </c>
    </row>
    <row r="2831" spans="1:4" x14ac:dyDescent="0.3">
      <c r="A2831">
        <v>2830</v>
      </c>
      <c r="B2831" s="14">
        <v>43.816078142248159</v>
      </c>
      <c r="C2831" s="14">
        <v>35.892443489539225</v>
      </c>
      <c r="D2831" s="5">
        <v>42.639304516272354</v>
      </c>
    </row>
    <row r="2832" spans="1:4" x14ac:dyDescent="0.3">
      <c r="A2832">
        <v>2831</v>
      </c>
      <c r="B2832" s="14">
        <v>44.046908710059242</v>
      </c>
      <c r="C2832" s="14">
        <v>34.062254071039064</v>
      </c>
      <c r="D2832" s="5">
        <v>43.777808421433917</v>
      </c>
    </row>
    <row r="2833" spans="1:4" x14ac:dyDescent="0.3">
      <c r="A2833">
        <v>2832</v>
      </c>
      <c r="B2833" s="14">
        <v>43.309520719003714</v>
      </c>
      <c r="C2833" s="14">
        <v>33.182747239844218</v>
      </c>
      <c r="D2833" s="5">
        <v>42.617896068250403</v>
      </c>
    </row>
    <row r="2834" spans="1:4" x14ac:dyDescent="0.3">
      <c r="A2834">
        <v>2833</v>
      </c>
      <c r="B2834" s="14">
        <v>45.251638372075931</v>
      </c>
      <c r="C2834" s="14">
        <v>34.327922571696895</v>
      </c>
      <c r="D2834" s="5">
        <v>42.666856245234015</v>
      </c>
    </row>
    <row r="2835" spans="1:4" x14ac:dyDescent="0.3">
      <c r="A2835">
        <v>2834</v>
      </c>
      <c r="B2835" s="14">
        <v>44.864330697546698</v>
      </c>
      <c r="C2835" s="14">
        <v>34.658781055109102</v>
      </c>
      <c r="D2835" s="5">
        <v>42.138129082866989</v>
      </c>
    </row>
    <row r="2836" spans="1:4" x14ac:dyDescent="0.3">
      <c r="A2836">
        <v>2835</v>
      </c>
      <c r="B2836" s="14">
        <v>42.761372310691222</v>
      </c>
      <c r="C2836" s="14">
        <v>35.301068312770575</v>
      </c>
      <c r="D2836" s="5">
        <v>42.695818416206343</v>
      </c>
    </row>
    <row r="2837" spans="1:4" x14ac:dyDescent="0.3">
      <c r="A2837">
        <v>2836</v>
      </c>
      <c r="B2837" s="14">
        <v>41.35283104085115</v>
      </c>
      <c r="C2837" s="14">
        <v>34.641512782800206</v>
      </c>
      <c r="D2837" s="5">
        <v>44.304588895241011</v>
      </c>
    </row>
    <row r="2838" spans="1:4" x14ac:dyDescent="0.3">
      <c r="A2838">
        <v>2837</v>
      </c>
      <c r="B2838" s="14">
        <v>42.144284152171025</v>
      </c>
      <c r="C2838" s="14">
        <v>34.661622430276246</v>
      </c>
      <c r="D2838" s="5">
        <v>45.123262573006834</v>
      </c>
    </row>
    <row r="2839" spans="1:4" x14ac:dyDescent="0.3">
      <c r="A2839">
        <v>2838</v>
      </c>
      <c r="B2839" s="14">
        <v>42.846876389569793</v>
      </c>
      <c r="C2839" s="14">
        <v>35.210315444456029</v>
      </c>
      <c r="D2839" s="5">
        <v>43.120814907467825</v>
      </c>
    </row>
    <row r="2840" spans="1:4" x14ac:dyDescent="0.3">
      <c r="A2840">
        <v>2839</v>
      </c>
      <c r="B2840" s="14">
        <v>44.147125837763134</v>
      </c>
      <c r="C2840" s="14">
        <v>35.523449012002423</v>
      </c>
      <c r="D2840" s="5">
        <v>41.759341412126261</v>
      </c>
    </row>
    <row r="2841" spans="1:4" x14ac:dyDescent="0.3">
      <c r="A2841">
        <v>2840</v>
      </c>
      <c r="B2841" s="14">
        <v>43.47430163066214</v>
      </c>
      <c r="C2841" s="14">
        <v>33.182051947694184</v>
      </c>
      <c r="D2841" s="5">
        <v>44.844369619826644</v>
      </c>
    </row>
    <row r="2842" spans="1:4" x14ac:dyDescent="0.3">
      <c r="A2842">
        <v>2841</v>
      </c>
      <c r="B2842" s="14">
        <v>42.898946688948044</v>
      </c>
      <c r="C2842" s="14">
        <v>32.53176720993266</v>
      </c>
      <c r="D2842" s="5">
        <v>44.327126705104583</v>
      </c>
    </row>
    <row r="2843" spans="1:4" x14ac:dyDescent="0.3">
      <c r="A2843">
        <v>2842</v>
      </c>
      <c r="B2843" s="14">
        <v>43.813519506523491</v>
      </c>
      <c r="C2843" s="14">
        <v>35.907695681505892</v>
      </c>
      <c r="D2843" s="5">
        <v>42.275726930127838</v>
      </c>
    </row>
    <row r="2844" spans="1:4" x14ac:dyDescent="0.3">
      <c r="A2844">
        <v>2843</v>
      </c>
      <c r="B2844" s="14">
        <v>44.83735598922339</v>
      </c>
      <c r="C2844" s="14">
        <v>35.812054829776613</v>
      </c>
      <c r="D2844" s="5">
        <v>44.407523652756119</v>
      </c>
    </row>
    <row r="2845" spans="1:4" x14ac:dyDescent="0.3">
      <c r="A2845">
        <v>2844</v>
      </c>
      <c r="B2845" s="14">
        <v>46.181767397938316</v>
      </c>
      <c r="C2845" s="14">
        <v>35.226690567135158</v>
      </c>
      <c r="D2845" s="5">
        <v>43.383568993228224</v>
      </c>
    </row>
    <row r="2846" spans="1:4" x14ac:dyDescent="0.3">
      <c r="A2846">
        <v>2845</v>
      </c>
      <c r="B2846" s="14">
        <v>39.898554200989977</v>
      </c>
      <c r="C2846" s="14">
        <v>33.655511426250527</v>
      </c>
      <c r="D2846" s="5">
        <v>41.523516412485066</v>
      </c>
    </row>
    <row r="2847" spans="1:4" x14ac:dyDescent="0.3">
      <c r="A2847">
        <v>2846</v>
      </c>
      <c r="B2847" s="14">
        <v>47.043933755675475</v>
      </c>
      <c r="C2847" s="14">
        <v>35.105758804090989</v>
      </c>
      <c r="D2847" s="5">
        <v>42.438537221267069</v>
      </c>
    </row>
    <row r="2848" spans="1:4" x14ac:dyDescent="0.3">
      <c r="A2848">
        <v>2847</v>
      </c>
      <c r="B2848" s="14">
        <v>41.371293971383764</v>
      </c>
      <c r="C2848" s="14">
        <v>32.978738431554127</v>
      </c>
      <c r="D2848" s="5">
        <v>44.588430494650716</v>
      </c>
    </row>
    <row r="2849" spans="1:4" x14ac:dyDescent="0.3">
      <c r="A2849">
        <v>2848</v>
      </c>
      <c r="B2849" s="14">
        <v>43.872492254222351</v>
      </c>
      <c r="C2849" s="14">
        <v>33.564016651191778</v>
      </c>
      <c r="D2849" s="5">
        <v>46.065791117247933</v>
      </c>
    </row>
    <row r="2850" spans="1:4" x14ac:dyDescent="0.3">
      <c r="A2850">
        <v>2849</v>
      </c>
      <c r="B2850" s="14">
        <v>44.783628164726771</v>
      </c>
      <c r="C2850" s="14">
        <v>34.981236062867808</v>
      </c>
      <c r="D2850" s="5">
        <v>43.995477611005462</v>
      </c>
    </row>
    <row r="2851" spans="1:4" x14ac:dyDescent="0.3">
      <c r="A2851">
        <v>2850</v>
      </c>
      <c r="B2851" s="14">
        <v>43.34104931431456</v>
      </c>
      <c r="C2851" s="14">
        <v>33.445013895148044</v>
      </c>
      <c r="D2851" s="5">
        <v>42.366894896655005</v>
      </c>
    </row>
    <row r="2852" spans="1:4" x14ac:dyDescent="0.3">
      <c r="A2852">
        <v>2851</v>
      </c>
      <c r="B2852" s="14">
        <v>43.356239783225142</v>
      </c>
      <c r="C2852" s="14">
        <v>33.02970525186312</v>
      </c>
      <c r="D2852" s="5">
        <v>42.730703399215578</v>
      </c>
    </row>
    <row r="2853" spans="1:4" x14ac:dyDescent="0.3">
      <c r="A2853">
        <v>2852</v>
      </c>
      <c r="B2853" s="14">
        <v>41.395714532508087</v>
      </c>
      <c r="C2853" s="14">
        <v>33.755641761164668</v>
      </c>
      <c r="D2853" s="5">
        <v>44.663144549993007</v>
      </c>
    </row>
    <row r="2854" spans="1:4" x14ac:dyDescent="0.3">
      <c r="A2854">
        <v>2853</v>
      </c>
      <c r="B2854" s="14">
        <v>44.228176178253662</v>
      </c>
      <c r="C2854" s="14">
        <v>35.844202765083139</v>
      </c>
      <c r="D2854" s="5">
        <v>41.727581111422865</v>
      </c>
    </row>
    <row r="2855" spans="1:4" x14ac:dyDescent="0.3">
      <c r="A2855">
        <v>2854</v>
      </c>
      <c r="B2855" s="14">
        <v>42.702653845208211</v>
      </c>
      <c r="C2855" s="14">
        <v>35.431922228689182</v>
      </c>
      <c r="D2855" s="5">
        <v>44.136201002059167</v>
      </c>
    </row>
    <row r="2856" spans="1:4" x14ac:dyDescent="0.3">
      <c r="A2856">
        <v>2855</v>
      </c>
      <c r="B2856" s="14">
        <v>43.558338440374158</v>
      </c>
      <c r="C2856" s="14">
        <v>34.476382401382352</v>
      </c>
      <c r="D2856" s="5">
        <v>43.518579811632883</v>
      </c>
    </row>
    <row r="2857" spans="1:4" x14ac:dyDescent="0.3">
      <c r="A2857">
        <v>2856</v>
      </c>
      <c r="B2857" s="14">
        <v>44.154450511566985</v>
      </c>
      <c r="C2857" s="14">
        <v>35.825876804541593</v>
      </c>
      <c r="D2857" s="5">
        <v>44.554598564478731</v>
      </c>
    </row>
    <row r="2858" spans="1:4" x14ac:dyDescent="0.3">
      <c r="A2858">
        <v>2857</v>
      </c>
      <c r="B2858" s="14">
        <v>43.462151200368396</v>
      </c>
      <c r="C2858" s="14">
        <v>37.92389249680452</v>
      </c>
      <c r="D2858" s="5">
        <v>43.163718916361738</v>
      </c>
    </row>
    <row r="2859" spans="1:4" x14ac:dyDescent="0.3">
      <c r="A2859">
        <v>2858</v>
      </c>
      <c r="B2859" s="14">
        <v>44.449244521014883</v>
      </c>
      <c r="C2859" s="14">
        <v>33.090397478252918</v>
      </c>
      <c r="D2859" s="5">
        <v>42.14795847300126</v>
      </c>
    </row>
    <row r="2860" spans="1:4" x14ac:dyDescent="0.3">
      <c r="A2860">
        <v>2859</v>
      </c>
      <c r="B2860" s="14">
        <v>43.290238852854365</v>
      </c>
      <c r="C2860" s="14">
        <v>34.70055209206155</v>
      </c>
      <c r="D2860" s="5">
        <v>42.534237214416606</v>
      </c>
    </row>
    <row r="2861" spans="1:4" x14ac:dyDescent="0.3">
      <c r="A2861">
        <v>2860</v>
      </c>
      <c r="B2861" s="14">
        <v>39.95261094525241</v>
      </c>
      <c r="C2861" s="14">
        <v>33.892739347214381</v>
      </c>
      <c r="D2861" s="5">
        <v>43.433766571026553</v>
      </c>
    </row>
    <row r="2862" spans="1:4" x14ac:dyDescent="0.3">
      <c r="A2862">
        <v>2861</v>
      </c>
      <c r="B2862" s="14">
        <v>47.431663612201945</v>
      </c>
      <c r="C2862" s="14">
        <v>36.220627148582736</v>
      </c>
      <c r="D2862" s="5">
        <v>42.039327322755625</v>
      </c>
    </row>
    <row r="2863" spans="1:4" x14ac:dyDescent="0.3">
      <c r="A2863">
        <v>2862</v>
      </c>
      <c r="B2863" s="14">
        <v>43.121381047998106</v>
      </c>
      <c r="C2863" s="14">
        <v>32.129016043060425</v>
      </c>
      <c r="D2863" s="5">
        <v>42.383151269736523</v>
      </c>
    </row>
    <row r="2864" spans="1:4" x14ac:dyDescent="0.3">
      <c r="A2864">
        <v>2863</v>
      </c>
      <c r="B2864" s="14">
        <v>45.504686257431125</v>
      </c>
      <c r="C2864" s="14">
        <v>34.967653616258012</v>
      </c>
      <c r="D2864" s="5">
        <v>42.985404862753263</v>
      </c>
    </row>
    <row r="2865" spans="1:4" x14ac:dyDescent="0.3">
      <c r="A2865">
        <v>2864</v>
      </c>
      <c r="B2865" s="14">
        <v>41.377293068312518</v>
      </c>
      <c r="C2865" s="14">
        <v>35.409557881902131</v>
      </c>
      <c r="D2865" s="5">
        <v>45.282992185386568</v>
      </c>
    </row>
    <row r="2866" spans="1:4" x14ac:dyDescent="0.3">
      <c r="A2866">
        <v>2865</v>
      </c>
      <c r="B2866" s="14">
        <v>41.412334623123336</v>
      </c>
      <c r="C2866" s="14">
        <v>33.723230924418701</v>
      </c>
      <c r="D2866" s="5">
        <v>44.019391840440427</v>
      </c>
    </row>
    <row r="2867" spans="1:4" x14ac:dyDescent="0.3">
      <c r="A2867">
        <v>2866</v>
      </c>
      <c r="B2867" s="14">
        <v>43.118036912889977</v>
      </c>
      <c r="C2867" s="14">
        <v>33.106025894265436</v>
      </c>
      <c r="D2867" s="5">
        <v>44.541364442831032</v>
      </c>
    </row>
    <row r="2868" spans="1:4" x14ac:dyDescent="0.3">
      <c r="A2868">
        <v>2867</v>
      </c>
      <c r="B2868" s="14">
        <v>41.494372736613954</v>
      </c>
      <c r="C2868" s="14">
        <v>36.387394961163047</v>
      </c>
      <c r="D2868" s="5">
        <v>43.218256908261139</v>
      </c>
    </row>
    <row r="2869" spans="1:4" x14ac:dyDescent="0.3">
      <c r="A2869">
        <v>2868</v>
      </c>
      <c r="B2869" s="14">
        <v>39.475360261479359</v>
      </c>
      <c r="C2869" s="14">
        <v>34.064548517541184</v>
      </c>
      <c r="D2869" s="5">
        <v>43.655266306743414</v>
      </c>
    </row>
    <row r="2870" spans="1:4" x14ac:dyDescent="0.3">
      <c r="A2870">
        <v>2869</v>
      </c>
      <c r="B2870" s="14">
        <v>43.505050912793834</v>
      </c>
      <c r="C2870" s="14">
        <v>35.281947361884143</v>
      </c>
      <c r="D2870" s="5">
        <v>42.650154330184137</v>
      </c>
    </row>
    <row r="2871" spans="1:4" x14ac:dyDescent="0.3">
      <c r="A2871">
        <v>2870</v>
      </c>
      <c r="B2871" s="14">
        <v>44.710302483241591</v>
      </c>
      <c r="C2871" s="14">
        <v>34.722158233797373</v>
      </c>
      <c r="D2871" s="5">
        <v>42.275310041421335</v>
      </c>
    </row>
    <row r="2872" spans="1:4" x14ac:dyDescent="0.3">
      <c r="A2872">
        <v>2871</v>
      </c>
      <c r="B2872" s="14">
        <v>42.564375336639991</v>
      </c>
      <c r="C2872" s="14">
        <v>32.07034511527246</v>
      </c>
      <c r="D2872" s="5">
        <v>41.796192096020526</v>
      </c>
    </row>
    <row r="2873" spans="1:4" x14ac:dyDescent="0.3">
      <c r="A2873">
        <v>2872</v>
      </c>
      <c r="B2873" s="14">
        <v>44.346523833198802</v>
      </c>
      <c r="C2873" s="14">
        <v>34.332889392594119</v>
      </c>
      <c r="D2873" s="5">
        <v>42.371230999130589</v>
      </c>
    </row>
    <row r="2874" spans="1:4" x14ac:dyDescent="0.3">
      <c r="A2874">
        <v>2873</v>
      </c>
      <c r="B2874" s="14">
        <v>41.827367607077022</v>
      </c>
      <c r="C2874" s="14">
        <v>35.110573805177488</v>
      </c>
      <c r="D2874" s="5">
        <v>43.601869721949377</v>
      </c>
    </row>
    <row r="2875" spans="1:4" x14ac:dyDescent="0.3">
      <c r="A2875">
        <v>2874</v>
      </c>
      <c r="B2875" s="14">
        <v>43.365330295175021</v>
      </c>
      <c r="C2875" s="14">
        <v>32.545704136595624</v>
      </c>
      <c r="D2875" s="5">
        <v>44.492202274976805</v>
      </c>
    </row>
    <row r="2876" spans="1:4" x14ac:dyDescent="0.3">
      <c r="A2876">
        <v>2875</v>
      </c>
      <c r="B2876" s="14">
        <v>42.788362720764965</v>
      </c>
      <c r="C2876" s="14">
        <v>34.345417156405105</v>
      </c>
      <c r="D2876" s="5">
        <v>42.599625690098321</v>
      </c>
    </row>
    <row r="2877" spans="1:4" x14ac:dyDescent="0.3">
      <c r="A2877">
        <v>2876</v>
      </c>
      <c r="B2877" s="14">
        <v>42.594001595066686</v>
      </c>
      <c r="C2877" s="14">
        <v>34.911632178154861</v>
      </c>
      <c r="D2877" s="5">
        <v>42.430672393423464</v>
      </c>
    </row>
    <row r="2878" spans="1:4" x14ac:dyDescent="0.3">
      <c r="A2878">
        <v>2877</v>
      </c>
      <c r="B2878" s="14">
        <v>42.996742153866059</v>
      </c>
      <c r="C2878" s="14">
        <v>34.161732823585034</v>
      </c>
      <c r="D2878" s="5">
        <v>44.167415406075222</v>
      </c>
    </row>
    <row r="2879" spans="1:4" x14ac:dyDescent="0.3">
      <c r="A2879">
        <v>2878</v>
      </c>
      <c r="B2879" s="14">
        <v>43.507006846059525</v>
      </c>
      <c r="C2879" s="14">
        <v>34.844022336508736</v>
      </c>
      <c r="D2879" s="5">
        <v>44.689472922676252</v>
      </c>
    </row>
    <row r="2880" spans="1:4" x14ac:dyDescent="0.3">
      <c r="A2880">
        <v>2879</v>
      </c>
      <c r="B2880" s="14">
        <v>42.843249526362627</v>
      </c>
      <c r="C2880" s="14">
        <v>33.368257108936533</v>
      </c>
      <c r="D2880" s="5">
        <v>45.413423814601998</v>
      </c>
    </row>
    <row r="2881" spans="1:4" x14ac:dyDescent="0.3">
      <c r="A2881">
        <v>2880</v>
      </c>
      <c r="B2881" s="14">
        <v>42.043889783932379</v>
      </c>
      <c r="C2881" s="14">
        <v>35.34121564541735</v>
      </c>
      <c r="D2881" s="5">
        <v>43.877006461432323</v>
      </c>
    </row>
    <row r="2882" spans="1:4" x14ac:dyDescent="0.3">
      <c r="A2882">
        <v>2881</v>
      </c>
      <c r="B2882" s="14">
        <v>43.144075134342764</v>
      </c>
      <c r="C2882" s="14">
        <v>34.443083763760988</v>
      </c>
      <c r="D2882" s="5">
        <v>43.61719673317441</v>
      </c>
    </row>
    <row r="2883" spans="1:4" x14ac:dyDescent="0.3">
      <c r="A2883">
        <v>2882</v>
      </c>
      <c r="B2883" s="14">
        <v>40.813428106727386</v>
      </c>
      <c r="C2883" s="14">
        <v>35.189051966298265</v>
      </c>
      <c r="D2883" s="5">
        <v>43.408919954473461</v>
      </c>
    </row>
    <row r="2884" spans="1:4" x14ac:dyDescent="0.3">
      <c r="A2884">
        <v>2883</v>
      </c>
      <c r="B2884" s="14">
        <v>44.953322326215201</v>
      </c>
      <c r="C2884" s="14">
        <v>33.813529653241169</v>
      </c>
      <c r="D2884" s="5">
        <v>45.545527252142847</v>
      </c>
    </row>
    <row r="2885" spans="1:4" x14ac:dyDescent="0.3">
      <c r="A2885">
        <v>2884</v>
      </c>
      <c r="B2885" s="14">
        <v>44.501535778530609</v>
      </c>
      <c r="C2885" s="14">
        <v>34.613314329663851</v>
      </c>
      <c r="D2885" s="5">
        <v>45.707475341258522</v>
      </c>
    </row>
    <row r="2886" spans="1:4" x14ac:dyDescent="0.3">
      <c r="A2886">
        <v>2885</v>
      </c>
      <c r="B2886" s="14">
        <v>40.963308268640233</v>
      </c>
      <c r="C2886" s="14">
        <v>33.286104447984727</v>
      </c>
      <c r="D2886" s="5">
        <v>43.801606252600251</v>
      </c>
    </row>
    <row r="2887" spans="1:4" x14ac:dyDescent="0.3">
      <c r="A2887">
        <v>2886</v>
      </c>
      <c r="B2887" s="14">
        <v>43.49083846044671</v>
      </c>
      <c r="C2887" s="14">
        <v>32.974711432729485</v>
      </c>
      <c r="D2887" s="5">
        <v>44.124408320689497</v>
      </c>
    </row>
    <row r="2888" spans="1:4" x14ac:dyDescent="0.3">
      <c r="A2888">
        <v>2887</v>
      </c>
      <c r="B2888" s="14">
        <v>40.574890968087928</v>
      </c>
      <c r="C2888" s="14">
        <v>35.860104913621704</v>
      </c>
      <c r="D2888" s="5">
        <v>40.978206920857595</v>
      </c>
    </row>
    <row r="2889" spans="1:4" x14ac:dyDescent="0.3">
      <c r="A2889">
        <v>2888</v>
      </c>
      <c r="B2889" s="14">
        <v>44.706721568173428</v>
      </c>
      <c r="C2889" s="14">
        <v>36.691088706287374</v>
      </c>
      <c r="D2889" s="5">
        <v>43.237757503325817</v>
      </c>
    </row>
    <row r="2890" spans="1:4" x14ac:dyDescent="0.3">
      <c r="A2890">
        <v>2889</v>
      </c>
      <c r="B2890" s="14">
        <v>42.972411408220097</v>
      </c>
      <c r="C2890" s="14">
        <v>35.383864491853551</v>
      </c>
      <c r="D2890" s="5">
        <v>42.493252714271051</v>
      </c>
    </row>
    <row r="2891" spans="1:4" x14ac:dyDescent="0.3">
      <c r="A2891">
        <v>2890</v>
      </c>
      <c r="B2891" s="14">
        <v>44.867587352304284</v>
      </c>
      <c r="C2891" s="14">
        <v>34.238619000826091</v>
      </c>
      <c r="D2891" s="5">
        <v>41.969656039760466</v>
      </c>
    </row>
    <row r="2892" spans="1:4" x14ac:dyDescent="0.3">
      <c r="A2892">
        <v>2891</v>
      </c>
      <c r="B2892" s="14">
        <v>43.439897057388286</v>
      </c>
      <c r="C2892" s="14">
        <v>32.7114569374788</v>
      </c>
      <c r="D2892" s="5">
        <v>43.48460160473671</v>
      </c>
    </row>
    <row r="2893" spans="1:4" x14ac:dyDescent="0.3">
      <c r="A2893">
        <v>2892</v>
      </c>
      <c r="B2893" s="14">
        <v>44.059333133695233</v>
      </c>
      <c r="C2893" s="14">
        <v>34.945126359049176</v>
      </c>
      <c r="D2893" s="5">
        <v>42.48557171979099</v>
      </c>
    </row>
    <row r="2894" spans="1:4" x14ac:dyDescent="0.3">
      <c r="A2894">
        <v>2893</v>
      </c>
      <c r="B2894" s="14">
        <v>40.838657300520495</v>
      </c>
      <c r="C2894" s="14">
        <v>33.068970232924137</v>
      </c>
      <c r="D2894" s="5">
        <v>41.671355357715974</v>
      </c>
    </row>
    <row r="2895" spans="1:4" x14ac:dyDescent="0.3">
      <c r="A2895">
        <v>2894</v>
      </c>
      <c r="B2895" s="14">
        <v>42.69140062367179</v>
      </c>
      <c r="C2895" s="14">
        <v>33.569087294236198</v>
      </c>
      <c r="D2895" s="5">
        <v>44.86209981502968</v>
      </c>
    </row>
    <row r="2896" spans="1:4" x14ac:dyDescent="0.3">
      <c r="A2896">
        <v>2895</v>
      </c>
      <c r="B2896" s="14">
        <v>43.127505899962237</v>
      </c>
      <c r="C2896" s="14">
        <v>34.535500513929144</v>
      </c>
      <c r="D2896" s="5">
        <v>45.300546391954803</v>
      </c>
    </row>
    <row r="2897" spans="1:4" x14ac:dyDescent="0.3">
      <c r="A2897">
        <v>2896</v>
      </c>
      <c r="B2897" s="14">
        <v>44.799836362036885</v>
      </c>
      <c r="C2897" s="14">
        <v>33.498814262561638</v>
      </c>
      <c r="D2897" s="5">
        <v>42.611313066104898</v>
      </c>
    </row>
    <row r="2898" spans="1:4" x14ac:dyDescent="0.3">
      <c r="A2898">
        <v>2897</v>
      </c>
      <c r="B2898" s="14">
        <v>41.984303869963895</v>
      </c>
      <c r="C2898" s="14">
        <v>35.37127508707065</v>
      </c>
      <c r="D2898" s="5">
        <v>41.273321732334125</v>
      </c>
    </row>
    <row r="2899" spans="1:4" x14ac:dyDescent="0.3">
      <c r="A2899">
        <v>2898</v>
      </c>
      <c r="B2899" s="14">
        <v>41.466931673295278</v>
      </c>
      <c r="C2899" s="14">
        <v>33.24823102484013</v>
      </c>
      <c r="D2899" s="5">
        <v>43.762810677456237</v>
      </c>
    </row>
    <row r="2900" spans="1:4" x14ac:dyDescent="0.3">
      <c r="A2900">
        <v>2899</v>
      </c>
      <c r="B2900" s="14">
        <v>43.614636720898652</v>
      </c>
      <c r="C2900" s="14">
        <v>33.106369491807818</v>
      </c>
      <c r="D2900" s="5">
        <v>42.348119570003313</v>
      </c>
    </row>
    <row r="2901" spans="1:4" x14ac:dyDescent="0.3">
      <c r="A2901">
        <v>2900</v>
      </c>
      <c r="B2901" s="14">
        <v>44.871332058261743</v>
      </c>
      <c r="C2901" s="14">
        <v>33.442144754189805</v>
      </c>
      <c r="D2901" s="5">
        <v>44.966952376067759</v>
      </c>
    </row>
    <row r="2902" spans="1:4" x14ac:dyDescent="0.3">
      <c r="A2902">
        <v>2901</v>
      </c>
      <c r="B2902" s="14">
        <v>41.638550983206436</v>
      </c>
      <c r="C2902" s="14">
        <v>32.721681507708247</v>
      </c>
      <c r="D2902" s="5">
        <v>41.856030663173698</v>
      </c>
    </row>
    <row r="2903" spans="1:4" x14ac:dyDescent="0.3">
      <c r="A2903">
        <v>2902</v>
      </c>
      <c r="B2903" s="14">
        <v>43.592209561656063</v>
      </c>
      <c r="C2903" s="14">
        <v>32.047241193793141</v>
      </c>
      <c r="D2903" s="5">
        <v>43.593772620818442</v>
      </c>
    </row>
    <row r="2904" spans="1:4" x14ac:dyDescent="0.3">
      <c r="A2904">
        <v>2903</v>
      </c>
      <c r="B2904" s="14">
        <v>42.552840274145666</v>
      </c>
      <c r="C2904" s="14">
        <v>32.843698580516829</v>
      </c>
      <c r="D2904" s="5">
        <v>45.751599832989584</v>
      </c>
    </row>
    <row r="2905" spans="1:4" x14ac:dyDescent="0.3">
      <c r="A2905">
        <v>2904</v>
      </c>
      <c r="B2905" s="14">
        <v>44.28969815850742</v>
      </c>
      <c r="C2905" s="14">
        <v>36.747812105508238</v>
      </c>
      <c r="D2905" s="5">
        <v>48.061513321884888</v>
      </c>
    </row>
    <row r="2906" spans="1:4" x14ac:dyDescent="0.3">
      <c r="A2906">
        <v>2905</v>
      </c>
      <c r="B2906" s="14">
        <v>42.865885663289525</v>
      </c>
      <c r="C2906" s="14">
        <v>33.661827995412658</v>
      </c>
      <c r="D2906" s="5">
        <v>44.396419210037536</v>
      </c>
    </row>
    <row r="2907" spans="1:4" x14ac:dyDescent="0.3">
      <c r="A2907">
        <v>2906</v>
      </c>
      <c r="B2907" s="14">
        <v>42.225377308223443</v>
      </c>
      <c r="C2907" s="14">
        <v>35.188481590769314</v>
      </c>
      <c r="D2907" s="5">
        <v>43.777018706510503</v>
      </c>
    </row>
    <row r="2908" spans="1:4" x14ac:dyDescent="0.3">
      <c r="A2908">
        <v>2907</v>
      </c>
      <c r="B2908" s="14">
        <v>43.375363997740799</v>
      </c>
      <c r="C2908" s="14">
        <v>34.254923782547742</v>
      </c>
      <c r="D2908" s="5">
        <v>39.838794068324326</v>
      </c>
    </row>
    <row r="2909" spans="1:4" x14ac:dyDescent="0.3">
      <c r="A2909">
        <v>2908</v>
      </c>
      <c r="B2909" s="14">
        <v>43.79824688683852</v>
      </c>
      <c r="C2909" s="14">
        <v>36.014660095771717</v>
      </c>
      <c r="D2909" s="5">
        <v>42.354295488915994</v>
      </c>
    </row>
    <row r="2910" spans="1:4" x14ac:dyDescent="0.3">
      <c r="A2910">
        <v>2909</v>
      </c>
      <c r="B2910" s="14">
        <v>43.036618929283875</v>
      </c>
      <c r="C2910" s="14">
        <v>35.545759491189649</v>
      </c>
      <c r="D2910" s="5">
        <v>44.504338393406833</v>
      </c>
    </row>
    <row r="2911" spans="1:4" x14ac:dyDescent="0.3">
      <c r="A2911">
        <v>2910</v>
      </c>
      <c r="B2911" s="14">
        <v>43.845924560401919</v>
      </c>
      <c r="C2911" s="14">
        <v>34.60797178837403</v>
      </c>
      <c r="D2911" s="5">
        <v>46.080619465947862</v>
      </c>
    </row>
    <row r="2912" spans="1:4" x14ac:dyDescent="0.3">
      <c r="A2912">
        <v>2911</v>
      </c>
      <c r="B2912" s="14">
        <v>39.492240943799466</v>
      </c>
      <c r="C2912" s="14">
        <v>33.403370792770431</v>
      </c>
      <c r="D2912" s="5">
        <v>42.66391168823602</v>
      </c>
    </row>
    <row r="2913" spans="1:4" x14ac:dyDescent="0.3">
      <c r="A2913">
        <v>2912</v>
      </c>
      <c r="B2913" s="14">
        <v>43.378686206356669</v>
      </c>
      <c r="C2913" s="14">
        <v>34.145309064184836</v>
      </c>
      <c r="D2913" s="5">
        <v>42.94762126958085</v>
      </c>
    </row>
    <row r="2914" spans="1:4" x14ac:dyDescent="0.3">
      <c r="A2914">
        <v>2913</v>
      </c>
      <c r="B2914" s="14">
        <v>44.247510533388336</v>
      </c>
      <c r="C2914" s="14">
        <v>32.151698325479437</v>
      </c>
      <c r="D2914" s="5">
        <v>41.292605518731762</v>
      </c>
    </row>
    <row r="2915" spans="1:4" x14ac:dyDescent="0.3">
      <c r="A2915">
        <v>2914</v>
      </c>
      <c r="B2915" s="14">
        <v>45.328463273886207</v>
      </c>
      <c r="C2915" s="14">
        <v>34.273809190334873</v>
      </c>
      <c r="D2915" s="5">
        <v>43.851419528653494</v>
      </c>
    </row>
    <row r="2916" spans="1:4" x14ac:dyDescent="0.3">
      <c r="A2916">
        <v>2915</v>
      </c>
      <c r="B2916" s="14">
        <v>42.484490716900936</v>
      </c>
      <c r="C2916" s="14">
        <v>33.761249659734993</v>
      </c>
      <c r="D2916" s="5">
        <v>43.085655038844799</v>
      </c>
    </row>
    <row r="2917" spans="1:4" x14ac:dyDescent="0.3">
      <c r="A2917">
        <v>2916</v>
      </c>
      <c r="B2917" s="14">
        <v>43.597308010076269</v>
      </c>
      <c r="C2917" s="14">
        <v>31.155346559718154</v>
      </c>
      <c r="D2917" s="5">
        <v>44.643587432033108</v>
      </c>
    </row>
    <row r="2918" spans="1:4" x14ac:dyDescent="0.3">
      <c r="A2918">
        <v>2917</v>
      </c>
      <c r="B2918" s="14">
        <v>44.176316660120641</v>
      </c>
      <c r="C2918" s="14">
        <v>33.04284422118242</v>
      </c>
      <c r="D2918" s="5">
        <v>45.072450215998892</v>
      </c>
    </row>
    <row r="2919" spans="1:4" x14ac:dyDescent="0.3">
      <c r="A2919">
        <v>2918</v>
      </c>
      <c r="B2919" s="14">
        <v>43.841531184479848</v>
      </c>
      <c r="C2919" s="14">
        <v>32.067937964452355</v>
      </c>
      <c r="D2919" s="5">
        <v>43.566286696210859</v>
      </c>
    </row>
    <row r="2920" spans="1:4" x14ac:dyDescent="0.3">
      <c r="A2920">
        <v>2919</v>
      </c>
      <c r="B2920" s="14">
        <v>42.200700523676865</v>
      </c>
      <c r="C2920" s="14">
        <v>33.609749582014949</v>
      </c>
      <c r="D2920" s="5">
        <v>44.553759858687748</v>
      </c>
    </row>
    <row r="2921" spans="1:4" x14ac:dyDescent="0.3">
      <c r="A2921">
        <v>2920</v>
      </c>
      <c r="B2921" s="14">
        <v>45.065578257061546</v>
      </c>
      <c r="C2921" s="14">
        <v>34.63985211868787</v>
      </c>
      <c r="D2921" s="5">
        <v>44.456973282141703</v>
      </c>
    </row>
    <row r="2922" spans="1:4" x14ac:dyDescent="0.3">
      <c r="A2922">
        <v>2921</v>
      </c>
      <c r="B2922" s="14">
        <v>42.93558079182619</v>
      </c>
      <c r="C2922" s="14">
        <v>34.939859891733235</v>
      </c>
      <c r="D2922" s="5">
        <v>44.240612520251787</v>
      </c>
    </row>
    <row r="2923" spans="1:4" x14ac:dyDescent="0.3">
      <c r="A2923">
        <v>2922</v>
      </c>
      <c r="B2923" s="14">
        <v>42.477734697228776</v>
      </c>
      <c r="C2923" s="14">
        <v>33.737384206566517</v>
      </c>
      <c r="D2923" s="5">
        <v>42.334673956369699</v>
      </c>
    </row>
    <row r="2924" spans="1:4" x14ac:dyDescent="0.3">
      <c r="A2924">
        <v>2923</v>
      </c>
      <c r="B2924" s="14">
        <v>41.73306457718455</v>
      </c>
      <c r="C2924" s="14">
        <v>33.707386514676564</v>
      </c>
      <c r="D2924" s="5">
        <v>43.4884402229305</v>
      </c>
    </row>
    <row r="2925" spans="1:4" x14ac:dyDescent="0.3">
      <c r="A2925">
        <v>2924</v>
      </c>
      <c r="B2925" s="14">
        <v>40.975542204607834</v>
      </c>
      <c r="C2925" s="14">
        <v>35.466700277941257</v>
      </c>
      <c r="D2925" s="5">
        <v>42.759697507071415</v>
      </c>
    </row>
    <row r="2926" spans="1:4" x14ac:dyDescent="0.3">
      <c r="A2926">
        <v>2925</v>
      </c>
      <c r="B2926" s="14">
        <v>42.783670209355684</v>
      </c>
      <c r="C2926" s="14">
        <v>35.841034157015876</v>
      </c>
      <c r="D2926" s="5">
        <v>44.190974777806197</v>
      </c>
    </row>
    <row r="2927" spans="1:4" x14ac:dyDescent="0.3">
      <c r="A2927">
        <v>2926</v>
      </c>
      <c r="B2927" s="14">
        <v>41.887775207566314</v>
      </c>
      <c r="C2927" s="14">
        <v>32.565360175234304</v>
      </c>
      <c r="D2927" s="5">
        <v>42.822422931905955</v>
      </c>
    </row>
    <row r="2928" spans="1:4" x14ac:dyDescent="0.3">
      <c r="A2928">
        <v>2927</v>
      </c>
      <c r="B2928" s="14">
        <v>44.523683063529575</v>
      </c>
      <c r="C2928" s="14">
        <v>32.690343423677092</v>
      </c>
      <c r="D2928" s="5">
        <v>40.986870534274466</v>
      </c>
    </row>
    <row r="2929" spans="1:4" x14ac:dyDescent="0.3">
      <c r="A2929">
        <v>2928</v>
      </c>
      <c r="B2929" s="14">
        <v>44.559682799809998</v>
      </c>
      <c r="C2929" s="14">
        <v>34.524860283832545</v>
      </c>
      <c r="D2929" s="5">
        <v>44.248148090019022</v>
      </c>
    </row>
    <row r="2930" spans="1:4" x14ac:dyDescent="0.3">
      <c r="A2930">
        <v>2929</v>
      </c>
      <c r="B2930" s="14">
        <v>40.990184325585858</v>
      </c>
      <c r="C2930" s="14">
        <v>34.395276200194893</v>
      </c>
      <c r="D2930" s="5">
        <v>43.493895734545909</v>
      </c>
    </row>
    <row r="2931" spans="1:4" x14ac:dyDescent="0.3">
      <c r="A2931">
        <v>2930</v>
      </c>
      <c r="B2931" s="14">
        <v>41.061313127312012</v>
      </c>
      <c r="C2931" s="14">
        <v>33.567753890101201</v>
      </c>
      <c r="D2931" s="5">
        <v>43.860528035748743</v>
      </c>
    </row>
    <row r="2932" spans="1:4" x14ac:dyDescent="0.3">
      <c r="A2932">
        <v>2931</v>
      </c>
      <c r="B2932" s="14">
        <v>41.156122264307122</v>
      </c>
      <c r="C2932" s="14">
        <v>34.595854969785449</v>
      </c>
      <c r="D2932" s="5">
        <v>43.035605494705585</v>
      </c>
    </row>
    <row r="2933" spans="1:4" x14ac:dyDescent="0.3">
      <c r="A2933">
        <v>2932</v>
      </c>
      <c r="B2933" s="14">
        <v>41.614949910782727</v>
      </c>
      <c r="C2933" s="14">
        <v>38.401289178332682</v>
      </c>
      <c r="D2933" s="5">
        <v>45.230081325979121</v>
      </c>
    </row>
    <row r="2934" spans="1:4" x14ac:dyDescent="0.3">
      <c r="A2934">
        <v>2933</v>
      </c>
      <c r="B2934" s="14">
        <v>44.020775825936063</v>
      </c>
      <c r="C2934" s="14">
        <v>36.451136611471632</v>
      </c>
      <c r="D2934" s="5">
        <v>44.455956818570641</v>
      </c>
    </row>
    <row r="2935" spans="1:4" x14ac:dyDescent="0.3">
      <c r="A2935">
        <v>2934</v>
      </c>
      <c r="B2935" s="14">
        <v>42.535447261198684</v>
      </c>
      <c r="C2935" s="14">
        <v>34.879242644231901</v>
      </c>
      <c r="D2935" s="5">
        <v>45.692030658112095</v>
      </c>
    </row>
    <row r="2936" spans="1:4" x14ac:dyDescent="0.3">
      <c r="A2936">
        <v>2935</v>
      </c>
      <c r="B2936" s="14">
        <v>45.081584049416804</v>
      </c>
      <c r="C2936" s="14">
        <v>34.364734778963431</v>
      </c>
      <c r="D2936" s="5">
        <v>42.854072408706379</v>
      </c>
    </row>
    <row r="2937" spans="1:4" x14ac:dyDescent="0.3">
      <c r="A2937">
        <v>2936</v>
      </c>
      <c r="B2937" s="14">
        <v>43.224154855448361</v>
      </c>
      <c r="C2937" s="14">
        <v>34.862896236874192</v>
      </c>
      <c r="D2937" s="5">
        <v>40.878353349848567</v>
      </c>
    </row>
    <row r="2938" spans="1:4" x14ac:dyDescent="0.3">
      <c r="A2938">
        <v>2937</v>
      </c>
      <c r="B2938" s="14">
        <v>45.216196718862427</v>
      </c>
      <c r="C2938" s="14">
        <v>35.449457748618578</v>
      </c>
      <c r="D2938" s="5">
        <v>43.870891143613221</v>
      </c>
    </row>
    <row r="2939" spans="1:4" x14ac:dyDescent="0.3">
      <c r="A2939">
        <v>2938</v>
      </c>
      <c r="B2939" s="14">
        <v>45.145511249371843</v>
      </c>
      <c r="C2939" s="14">
        <v>34.682220367599278</v>
      </c>
      <c r="D2939" s="5">
        <v>42.329689801087795</v>
      </c>
    </row>
    <row r="2940" spans="1:4" x14ac:dyDescent="0.3">
      <c r="A2940">
        <v>2939</v>
      </c>
      <c r="B2940" s="14">
        <v>41.744894818793746</v>
      </c>
      <c r="C2940" s="14">
        <v>33.294272562038998</v>
      </c>
      <c r="D2940" s="5">
        <v>44.888903053382961</v>
      </c>
    </row>
    <row r="2941" spans="1:4" x14ac:dyDescent="0.3">
      <c r="A2941">
        <v>2940</v>
      </c>
      <c r="B2941" s="14">
        <v>44.732475298438274</v>
      </c>
      <c r="C2941" s="14">
        <v>33.689981036300068</v>
      </c>
      <c r="D2941" s="5">
        <v>41.968368800912529</v>
      </c>
    </row>
    <row r="2942" spans="1:4" x14ac:dyDescent="0.3">
      <c r="A2942">
        <v>2941</v>
      </c>
      <c r="B2942" s="14">
        <v>40.566546789470337</v>
      </c>
      <c r="C2942" s="14">
        <v>34.268693892005302</v>
      </c>
      <c r="D2942" s="5">
        <v>43.521252912970411</v>
      </c>
    </row>
    <row r="2943" spans="1:4" x14ac:dyDescent="0.3">
      <c r="A2943">
        <v>2942</v>
      </c>
      <c r="B2943" s="14">
        <v>48.263418477946843</v>
      </c>
      <c r="C2943" s="14">
        <v>33.934533056955054</v>
      </c>
      <c r="D2943" s="5">
        <v>42.015697422127836</v>
      </c>
    </row>
    <row r="2944" spans="1:4" x14ac:dyDescent="0.3">
      <c r="A2944">
        <v>2943</v>
      </c>
      <c r="B2944" s="14">
        <v>46.061506308340654</v>
      </c>
      <c r="C2944" s="14">
        <v>34.141697644472359</v>
      </c>
      <c r="D2944" s="5">
        <v>44.019502132686718</v>
      </c>
    </row>
    <row r="2945" spans="1:4" x14ac:dyDescent="0.3">
      <c r="A2945">
        <v>2944</v>
      </c>
      <c r="B2945" s="14">
        <v>42.814708715498988</v>
      </c>
      <c r="C2945" s="14">
        <v>34.250847035994035</v>
      </c>
      <c r="D2945" s="5">
        <v>43.075662612407477</v>
      </c>
    </row>
    <row r="2946" spans="1:4" x14ac:dyDescent="0.3">
      <c r="A2946">
        <v>2945</v>
      </c>
      <c r="B2946" s="14">
        <v>45.044907203418887</v>
      </c>
      <c r="C2946" s="14">
        <v>35.164588974361322</v>
      </c>
      <c r="D2946" s="5">
        <v>43.162275659700974</v>
      </c>
    </row>
    <row r="2947" spans="1:4" x14ac:dyDescent="0.3">
      <c r="A2947">
        <v>2946</v>
      </c>
      <c r="B2947" s="14">
        <v>42.921060071523364</v>
      </c>
      <c r="C2947" s="14">
        <v>34.663869396648693</v>
      </c>
      <c r="D2947" s="5">
        <v>41.477091472624046</v>
      </c>
    </row>
    <row r="2948" spans="1:4" x14ac:dyDescent="0.3">
      <c r="A2948">
        <v>2947</v>
      </c>
      <c r="B2948" s="14">
        <v>44.68454820275835</v>
      </c>
      <c r="C2948" s="14">
        <v>35.04646169933433</v>
      </c>
      <c r="D2948" s="5">
        <v>40.546077010479046</v>
      </c>
    </row>
    <row r="2949" spans="1:4" x14ac:dyDescent="0.3">
      <c r="A2949">
        <v>2948</v>
      </c>
      <c r="B2949" s="14">
        <v>44.584089723767761</v>
      </c>
      <c r="C2949" s="14">
        <v>34.747184739150349</v>
      </c>
      <c r="D2949" s="5">
        <v>44.637145745346466</v>
      </c>
    </row>
    <row r="2950" spans="1:4" x14ac:dyDescent="0.3">
      <c r="A2950">
        <v>2949</v>
      </c>
      <c r="B2950" s="14">
        <v>43.462083877108874</v>
      </c>
      <c r="C2950" s="14">
        <v>34.290274365491129</v>
      </c>
      <c r="D2950" s="5">
        <v>43.814310077585453</v>
      </c>
    </row>
    <row r="2951" spans="1:4" x14ac:dyDescent="0.3">
      <c r="A2951">
        <v>2950</v>
      </c>
      <c r="B2951" s="14">
        <v>41.436114941059984</v>
      </c>
      <c r="C2951" s="14">
        <v>36.3164881621124</v>
      </c>
      <c r="D2951" s="5">
        <v>43.034040910450493</v>
      </c>
    </row>
    <row r="2952" spans="1:4" x14ac:dyDescent="0.3">
      <c r="A2952">
        <v>2951</v>
      </c>
      <c r="B2952" s="14">
        <v>44.832709468873055</v>
      </c>
      <c r="C2952" s="14">
        <v>36.687991697969586</v>
      </c>
      <c r="D2952" s="5">
        <v>42.841637543486861</v>
      </c>
    </row>
    <row r="2953" spans="1:4" x14ac:dyDescent="0.3">
      <c r="A2953">
        <v>2952</v>
      </c>
      <c r="B2953" s="14">
        <v>44.24728608433125</v>
      </c>
      <c r="C2953" s="14">
        <v>34.762337870390766</v>
      </c>
      <c r="D2953" s="5">
        <v>42.486363807762729</v>
      </c>
    </row>
    <row r="2954" spans="1:4" x14ac:dyDescent="0.3">
      <c r="A2954">
        <v>2953</v>
      </c>
      <c r="B2954" s="14">
        <v>42.7390497344796</v>
      </c>
      <c r="C2954" s="14">
        <v>34.849784545112982</v>
      </c>
      <c r="D2954" s="5">
        <v>42.730690618325625</v>
      </c>
    </row>
    <row r="2955" spans="1:4" x14ac:dyDescent="0.3">
      <c r="A2955">
        <v>2954</v>
      </c>
      <c r="B2955" s="14">
        <v>43.23166814132928</v>
      </c>
      <c r="C2955" s="14">
        <v>34.360498503826861</v>
      </c>
      <c r="D2955" s="5">
        <v>43.572737275934671</v>
      </c>
    </row>
    <row r="2956" spans="1:4" x14ac:dyDescent="0.3">
      <c r="A2956">
        <v>2955</v>
      </c>
      <c r="B2956" s="14">
        <v>42.859342589767493</v>
      </c>
      <c r="C2956" s="14">
        <v>34.526526819770631</v>
      </c>
      <c r="D2956" s="5">
        <v>41.725841433130164</v>
      </c>
    </row>
    <row r="2957" spans="1:4" x14ac:dyDescent="0.3">
      <c r="A2957">
        <v>2956</v>
      </c>
      <c r="B2957" s="14">
        <v>42.262112187816101</v>
      </c>
      <c r="C2957" s="14">
        <v>34.308141011712223</v>
      </c>
      <c r="D2957" s="5">
        <v>44.591615744139489</v>
      </c>
    </row>
    <row r="2958" spans="1:4" x14ac:dyDescent="0.3">
      <c r="A2958">
        <v>2957</v>
      </c>
      <c r="B2958" s="14">
        <v>45.499139586591816</v>
      </c>
      <c r="C2958" s="14">
        <v>33.402872455281383</v>
      </c>
      <c r="D2958" s="5">
        <v>42.828310674822866</v>
      </c>
    </row>
    <row r="2959" spans="1:4" x14ac:dyDescent="0.3">
      <c r="A2959">
        <v>2958</v>
      </c>
      <c r="B2959" s="14">
        <v>44.996464134874934</v>
      </c>
      <c r="C2959" s="14">
        <v>34.548366530890455</v>
      </c>
      <c r="D2959" s="5">
        <v>42.244231945458921</v>
      </c>
    </row>
    <row r="2960" spans="1:4" x14ac:dyDescent="0.3">
      <c r="A2960">
        <v>2959</v>
      </c>
      <c r="B2960" s="14">
        <v>42.289073971956839</v>
      </c>
      <c r="C2960" s="14">
        <v>37.435573851174013</v>
      </c>
      <c r="D2960" s="5">
        <v>45.801852747210269</v>
      </c>
    </row>
    <row r="2961" spans="1:4" x14ac:dyDescent="0.3">
      <c r="A2961">
        <v>2960</v>
      </c>
      <c r="B2961" s="14">
        <v>42.683870777114741</v>
      </c>
      <c r="C2961" s="14">
        <v>34.051669231637455</v>
      </c>
      <c r="D2961" s="5">
        <v>42.71849262739692</v>
      </c>
    </row>
    <row r="2962" spans="1:4" x14ac:dyDescent="0.3">
      <c r="A2962">
        <v>2961</v>
      </c>
      <c r="B2962" s="14">
        <v>42.521369631756691</v>
      </c>
      <c r="C2962" s="14">
        <v>34.637374448647584</v>
      </c>
      <c r="D2962" s="5">
        <v>45.704523467107705</v>
      </c>
    </row>
    <row r="2963" spans="1:4" x14ac:dyDescent="0.3">
      <c r="A2963">
        <v>2962</v>
      </c>
      <c r="B2963" s="14">
        <v>43.883282185592797</v>
      </c>
      <c r="C2963" s="14">
        <v>34.738100678076741</v>
      </c>
      <c r="D2963" s="5">
        <v>44.891179500206832</v>
      </c>
    </row>
    <row r="2964" spans="1:4" x14ac:dyDescent="0.3">
      <c r="A2964">
        <v>2963</v>
      </c>
      <c r="B2964" s="14">
        <v>41.045839829713003</v>
      </c>
      <c r="C2964" s="14">
        <v>34.998713120814443</v>
      </c>
      <c r="D2964" s="5">
        <v>44.429248169179402</v>
      </c>
    </row>
    <row r="2965" spans="1:4" x14ac:dyDescent="0.3">
      <c r="A2965">
        <v>2964</v>
      </c>
      <c r="B2965" s="14">
        <v>45.137334657186834</v>
      </c>
      <c r="C2965" s="14">
        <v>35.636249693840647</v>
      </c>
      <c r="D2965" s="5">
        <v>46.415317266812423</v>
      </c>
    </row>
    <row r="2966" spans="1:4" x14ac:dyDescent="0.3">
      <c r="A2966">
        <v>2965</v>
      </c>
      <c r="B2966" s="14">
        <v>40.414063944492895</v>
      </c>
      <c r="C2966" s="14">
        <v>34.941590606201686</v>
      </c>
      <c r="D2966" s="5">
        <v>43.83444986326873</v>
      </c>
    </row>
    <row r="2967" spans="1:4" x14ac:dyDescent="0.3">
      <c r="A2967">
        <v>2966</v>
      </c>
      <c r="B2967" s="14">
        <v>40.141503753675032</v>
      </c>
      <c r="C2967" s="14">
        <v>34.925722178584564</v>
      </c>
      <c r="D2967" s="5">
        <v>42.112995640214329</v>
      </c>
    </row>
    <row r="2968" spans="1:4" x14ac:dyDescent="0.3">
      <c r="A2968">
        <v>2967</v>
      </c>
      <c r="B2968" s="14">
        <v>41.088049291001653</v>
      </c>
      <c r="C2968" s="14">
        <v>32.832171102795144</v>
      </c>
      <c r="D2968" s="5">
        <v>45.016635227408663</v>
      </c>
    </row>
    <row r="2969" spans="1:4" x14ac:dyDescent="0.3">
      <c r="A2969">
        <v>2968</v>
      </c>
      <c r="B2969" s="14">
        <v>41.974767547393114</v>
      </c>
      <c r="C2969" s="14">
        <v>34.03954817309647</v>
      </c>
      <c r="D2969" s="5">
        <v>41.329682697718262</v>
      </c>
    </row>
    <row r="2970" spans="1:4" x14ac:dyDescent="0.3">
      <c r="A2970">
        <v>2969</v>
      </c>
      <c r="B2970" s="14">
        <v>40.816352038981144</v>
      </c>
      <c r="C2970" s="14">
        <v>32.580210988190032</v>
      </c>
      <c r="D2970" s="5">
        <v>42.29446400528488</v>
      </c>
    </row>
    <row r="2971" spans="1:4" x14ac:dyDescent="0.3">
      <c r="A2971">
        <v>2970</v>
      </c>
      <c r="B2971" s="14">
        <v>42.56636616376322</v>
      </c>
      <c r="C2971" s="14">
        <v>33.343700328775945</v>
      </c>
      <c r="D2971" s="5">
        <v>40.630616514458787</v>
      </c>
    </row>
    <row r="2972" spans="1:4" x14ac:dyDescent="0.3">
      <c r="A2972">
        <v>2971</v>
      </c>
      <c r="B2972" s="14">
        <v>46.947446060952117</v>
      </c>
      <c r="C2972" s="14">
        <v>36.816765705264949</v>
      </c>
      <c r="D2972" s="5">
        <v>44.015274819411324</v>
      </c>
    </row>
    <row r="2973" spans="1:4" x14ac:dyDescent="0.3">
      <c r="A2973">
        <v>2972</v>
      </c>
      <c r="B2973" s="14">
        <v>41.373918459822384</v>
      </c>
      <c r="C2973" s="14">
        <v>37.213332373673104</v>
      </c>
      <c r="D2973" s="5">
        <v>43.308884856641896</v>
      </c>
    </row>
    <row r="2974" spans="1:4" x14ac:dyDescent="0.3">
      <c r="A2974">
        <v>2973</v>
      </c>
      <c r="B2974" s="14">
        <v>41.514517067033964</v>
      </c>
      <c r="C2974" s="14">
        <v>34.024066367085219</v>
      </c>
      <c r="D2974" s="5">
        <v>42.130362569622335</v>
      </c>
    </row>
    <row r="2975" spans="1:4" x14ac:dyDescent="0.3">
      <c r="A2975">
        <v>2974</v>
      </c>
      <c r="B2975" s="14">
        <v>41.091046568975059</v>
      </c>
      <c r="C2975" s="14">
        <v>33.094066363234809</v>
      </c>
      <c r="D2975" s="5">
        <v>43.033439888404921</v>
      </c>
    </row>
    <row r="2976" spans="1:4" x14ac:dyDescent="0.3">
      <c r="A2976">
        <v>2975</v>
      </c>
      <c r="B2976" s="14">
        <v>44.943541238273681</v>
      </c>
      <c r="C2976" s="14">
        <v>34.55343119107787</v>
      </c>
      <c r="D2976" s="5">
        <v>45.725477629502102</v>
      </c>
    </row>
    <row r="2977" spans="1:4" x14ac:dyDescent="0.3">
      <c r="A2977">
        <v>2976</v>
      </c>
      <c r="B2977" s="14">
        <v>43.253072589876346</v>
      </c>
      <c r="C2977" s="14">
        <v>33.475770831102331</v>
      </c>
      <c r="D2977" s="5">
        <v>41.539878964168032</v>
      </c>
    </row>
    <row r="2978" spans="1:4" x14ac:dyDescent="0.3">
      <c r="A2978">
        <v>2977</v>
      </c>
      <c r="B2978" s="14">
        <v>41.981580296837045</v>
      </c>
      <c r="C2978" s="14">
        <v>35.037170856557132</v>
      </c>
      <c r="D2978" s="5">
        <v>44.536317615633315</v>
      </c>
    </row>
    <row r="2979" spans="1:4" x14ac:dyDescent="0.3">
      <c r="A2979">
        <v>2978</v>
      </c>
      <c r="B2979" s="14">
        <v>42.265220866674547</v>
      </c>
      <c r="C2979" s="14">
        <v>33.2807216231285</v>
      </c>
      <c r="D2979" s="5">
        <v>42.08947033255906</v>
      </c>
    </row>
    <row r="2980" spans="1:4" x14ac:dyDescent="0.3">
      <c r="A2980">
        <v>2979</v>
      </c>
      <c r="B2980" s="14">
        <v>42.848988647261237</v>
      </c>
      <c r="C2980" s="14">
        <v>35.888241959893008</v>
      </c>
      <c r="D2980" s="5">
        <v>40.886338504694351</v>
      </c>
    </row>
    <row r="2981" spans="1:4" x14ac:dyDescent="0.3">
      <c r="A2981">
        <v>2980</v>
      </c>
      <c r="B2981" s="14">
        <v>42.666975229601157</v>
      </c>
      <c r="C2981" s="14">
        <v>33.862170495323589</v>
      </c>
      <c r="D2981" s="5">
        <v>42.370856360630405</v>
      </c>
    </row>
    <row r="2982" spans="1:4" x14ac:dyDescent="0.3">
      <c r="A2982">
        <v>2981</v>
      </c>
      <c r="B2982" s="14">
        <v>43.970613126574918</v>
      </c>
      <c r="C2982" s="14">
        <v>34.535470239984186</v>
      </c>
      <c r="D2982" s="5">
        <v>41.529490261305376</v>
      </c>
    </row>
    <row r="2983" spans="1:4" x14ac:dyDescent="0.3">
      <c r="A2983">
        <v>2982</v>
      </c>
      <c r="B2983" s="14">
        <v>41.325481976473739</v>
      </c>
      <c r="C2983" s="14">
        <v>34.660473851632396</v>
      </c>
      <c r="D2983" s="5">
        <v>43.106502753921951</v>
      </c>
    </row>
    <row r="2984" spans="1:4" x14ac:dyDescent="0.3">
      <c r="A2984">
        <v>2983</v>
      </c>
      <c r="B2984" s="14">
        <v>41.69731203204703</v>
      </c>
      <c r="C2984" s="14">
        <v>36.123292691271466</v>
      </c>
      <c r="D2984" s="5">
        <v>44.519255017896462</v>
      </c>
    </row>
    <row r="2985" spans="1:4" x14ac:dyDescent="0.3">
      <c r="A2985">
        <v>2984</v>
      </c>
      <c r="B2985" s="14">
        <v>44.254511940424173</v>
      </c>
      <c r="C2985" s="14">
        <v>33.335676251417162</v>
      </c>
      <c r="D2985" s="5">
        <v>40.39448867562065</v>
      </c>
    </row>
    <row r="2986" spans="1:4" x14ac:dyDescent="0.3">
      <c r="A2986">
        <v>2985</v>
      </c>
      <c r="B2986" s="14">
        <v>43.334979434129586</v>
      </c>
      <c r="C2986" s="14">
        <v>34.539034206644281</v>
      </c>
      <c r="D2986" s="5">
        <v>45.774326809946984</v>
      </c>
    </row>
    <row r="2987" spans="1:4" x14ac:dyDescent="0.3">
      <c r="A2987">
        <v>2986</v>
      </c>
      <c r="B2987" s="14">
        <v>44.68147461849108</v>
      </c>
      <c r="C2987" s="14">
        <v>33.503396180288391</v>
      </c>
      <c r="D2987" s="5">
        <v>43.340134876811106</v>
      </c>
    </row>
    <row r="2988" spans="1:4" x14ac:dyDescent="0.3">
      <c r="A2988">
        <v>2987</v>
      </c>
      <c r="B2988" s="14">
        <v>41.147830018967156</v>
      </c>
      <c r="C2988" s="14">
        <v>31.853097341730088</v>
      </c>
      <c r="D2988" s="5">
        <v>44.800672547459797</v>
      </c>
    </row>
    <row r="2989" spans="1:4" x14ac:dyDescent="0.3">
      <c r="A2989">
        <v>2988</v>
      </c>
      <c r="B2989" s="14">
        <v>43.396614728946801</v>
      </c>
      <c r="C2989" s="14">
        <v>36.219215946840443</v>
      </c>
      <c r="D2989" s="5">
        <v>43.300666119590936</v>
      </c>
    </row>
    <row r="2990" spans="1:4" x14ac:dyDescent="0.3">
      <c r="A2990">
        <v>2989</v>
      </c>
      <c r="B2990" s="14">
        <v>43.730832706457853</v>
      </c>
      <c r="C2990" s="14">
        <v>35.206247692446169</v>
      </c>
      <c r="D2990" s="5">
        <v>44.986502310840436</v>
      </c>
    </row>
    <row r="2991" spans="1:4" x14ac:dyDescent="0.3">
      <c r="A2991">
        <v>2990</v>
      </c>
      <c r="B2991" s="14">
        <v>41.594322031291881</v>
      </c>
      <c r="C2991" s="14">
        <v>34.760307480385514</v>
      </c>
      <c r="D2991" s="5">
        <v>44.167202459558894</v>
      </c>
    </row>
    <row r="2992" spans="1:4" x14ac:dyDescent="0.3">
      <c r="A2992">
        <v>2991</v>
      </c>
      <c r="B2992" s="14">
        <v>43.791386039567833</v>
      </c>
      <c r="C2992" s="14">
        <v>32.304685595963285</v>
      </c>
      <c r="D2992" s="5">
        <v>42.261070414637999</v>
      </c>
    </row>
    <row r="2993" spans="1:4" x14ac:dyDescent="0.3">
      <c r="A2993">
        <v>2992</v>
      </c>
      <c r="B2993" s="14">
        <v>44.157918264511444</v>
      </c>
      <c r="C2993" s="14">
        <v>35.741409147337855</v>
      </c>
      <c r="D2993" s="5">
        <v>42.487720262136627</v>
      </c>
    </row>
    <row r="2994" spans="1:4" x14ac:dyDescent="0.3">
      <c r="A2994">
        <v>2993</v>
      </c>
      <c r="B2994" s="14">
        <v>44.566458693208823</v>
      </c>
      <c r="C2994" s="14">
        <v>35.811214305182048</v>
      </c>
      <c r="D2994" s="5">
        <v>45.927176966658806</v>
      </c>
    </row>
    <row r="2995" spans="1:4" x14ac:dyDescent="0.3">
      <c r="A2995">
        <v>2994</v>
      </c>
      <c r="B2995" s="14">
        <v>41.045086172907752</v>
      </c>
      <c r="C2995" s="14">
        <v>33.652187928218765</v>
      </c>
      <c r="D2995" s="5">
        <v>41.743484951822253</v>
      </c>
    </row>
    <row r="2996" spans="1:4" x14ac:dyDescent="0.3">
      <c r="A2996">
        <v>2995</v>
      </c>
      <c r="B2996" s="14">
        <v>42.034501201204641</v>
      </c>
      <c r="C2996" s="14">
        <v>34.529477042595808</v>
      </c>
      <c r="D2996" s="5">
        <v>42.910906221436932</v>
      </c>
    </row>
    <row r="2997" spans="1:4" x14ac:dyDescent="0.3">
      <c r="A2997">
        <v>2996</v>
      </c>
      <c r="B2997" s="14">
        <v>43.395935686635582</v>
      </c>
      <c r="C2997" s="14">
        <v>35.695732586404688</v>
      </c>
      <c r="D2997" s="5">
        <v>43.602094346507791</v>
      </c>
    </row>
    <row r="2998" spans="1:4" x14ac:dyDescent="0.3">
      <c r="A2998">
        <v>2997</v>
      </c>
      <c r="B2998" s="14">
        <v>44.255358179030026</v>
      </c>
      <c r="C2998" s="14">
        <v>33.960379942307881</v>
      </c>
      <c r="D2998" s="5">
        <v>44.336397581306834</v>
      </c>
    </row>
    <row r="2999" spans="1:4" x14ac:dyDescent="0.3">
      <c r="A2999">
        <v>2998</v>
      </c>
      <c r="B2999" s="14">
        <v>42.070957674265856</v>
      </c>
      <c r="C2999" s="14">
        <v>35.074818130806165</v>
      </c>
      <c r="D2999" s="5">
        <v>44.183188674294101</v>
      </c>
    </row>
    <row r="3000" spans="1:4" x14ac:dyDescent="0.3">
      <c r="A3000">
        <v>2999</v>
      </c>
      <c r="B3000" s="14">
        <v>43.29623722230999</v>
      </c>
      <c r="C3000" s="14">
        <v>33.230382203184362</v>
      </c>
      <c r="D3000" s="5">
        <v>45.880536719257208</v>
      </c>
    </row>
    <row r="3001" spans="1:4" x14ac:dyDescent="0.3">
      <c r="A3001">
        <v>3000</v>
      </c>
      <c r="B3001" s="14">
        <v>45.164653779547017</v>
      </c>
      <c r="C3001" s="14">
        <v>33.549587491729532</v>
      </c>
      <c r="D3001" s="5">
        <v>42.105055658913003</v>
      </c>
    </row>
    <row r="3002" spans="1:4" x14ac:dyDescent="0.3">
      <c r="A3002">
        <v>3001</v>
      </c>
      <c r="B3002" s="14">
        <v>44.576065819241428</v>
      </c>
      <c r="C3002" s="14">
        <v>36.420308329435365</v>
      </c>
      <c r="D3002" s="5">
        <v>44.368867113544994</v>
      </c>
    </row>
    <row r="3003" spans="1:4" x14ac:dyDescent="0.3">
      <c r="A3003">
        <v>3002</v>
      </c>
      <c r="B3003" s="14">
        <v>43.624180835822649</v>
      </c>
      <c r="C3003" s="14">
        <v>38.015557686853278</v>
      </c>
      <c r="D3003" s="5">
        <v>43.947589623249726</v>
      </c>
    </row>
    <row r="3004" spans="1:4" x14ac:dyDescent="0.3">
      <c r="A3004">
        <v>3003</v>
      </c>
      <c r="B3004" s="14">
        <v>43.429164143784199</v>
      </c>
      <c r="C3004" s="14">
        <v>33.340189557153366</v>
      </c>
      <c r="D3004" s="5">
        <v>41.646052554216404</v>
      </c>
    </row>
    <row r="3005" spans="1:4" x14ac:dyDescent="0.3">
      <c r="A3005">
        <v>3004</v>
      </c>
      <c r="B3005" s="14">
        <v>41.236727137254412</v>
      </c>
      <c r="C3005" s="14">
        <v>33.330070108413288</v>
      </c>
      <c r="D3005" s="5">
        <v>43.015103712731467</v>
      </c>
    </row>
    <row r="3006" spans="1:4" x14ac:dyDescent="0.3">
      <c r="A3006">
        <v>3005</v>
      </c>
      <c r="B3006" s="14">
        <v>43.420262094549045</v>
      </c>
      <c r="C3006" s="14">
        <v>34.946451621143524</v>
      </c>
      <c r="D3006" s="5">
        <v>42.820059257321574</v>
      </c>
    </row>
    <row r="3007" spans="1:4" x14ac:dyDescent="0.3">
      <c r="A3007">
        <v>3006</v>
      </c>
      <c r="B3007" s="14">
        <v>45.457531238570965</v>
      </c>
      <c r="C3007" s="14">
        <v>34.945657851061462</v>
      </c>
      <c r="D3007" s="5">
        <v>45.20652390824398</v>
      </c>
    </row>
    <row r="3008" spans="1:4" x14ac:dyDescent="0.3">
      <c r="A3008">
        <v>3007</v>
      </c>
      <c r="B3008" s="14">
        <v>42.107401988127997</v>
      </c>
      <c r="C3008" s="14">
        <v>34.887849003047037</v>
      </c>
      <c r="D3008" s="5">
        <v>44.758236033476273</v>
      </c>
    </row>
    <row r="3009" spans="1:4" x14ac:dyDescent="0.3">
      <c r="A3009">
        <v>3008</v>
      </c>
      <c r="B3009" s="14">
        <v>41.83778619829144</v>
      </c>
      <c r="C3009" s="14">
        <v>33.683629518384727</v>
      </c>
      <c r="D3009" s="5">
        <v>45.952500166874437</v>
      </c>
    </row>
    <row r="3010" spans="1:4" x14ac:dyDescent="0.3">
      <c r="A3010">
        <v>3009</v>
      </c>
      <c r="B3010" s="14">
        <v>43.609258541275949</v>
      </c>
      <c r="C3010" s="14">
        <v>33.38166379341822</v>
      </c>
      <c r="D3010" s="5">
        <v>45.560920691952539</v>
      </c>
    </row>
    <row r="3011" spans="1:4" x14ac:dyDescent="0.3">
      <c r="A3011">
        <v>3010</v>
      </c>
      <c r="B3011" s="14">
        <v>43.500489159232011</v>
      </c>
      <c r="C3011" s="14">
        <v>35.506602972435751</v>
      </c>
      <c r="D3011" s="5">
        <v>42.408654876070088</v>
      </c>
    </row>
    <row r="3012" spans="1:4" x14ac:dyDescent="0.3">
      <c r="A3012">
        <v>3011</v>
      </c>
      <c r="B3012" s="14">
        <v>42.949348296599716</v>
      </c>
      <c r="C3012" s="14">
        <v>34.156467544225862</v>
      </c>
      <c r="D3012" s="5">
        <v>45.485938836055944</v>
      </c>
    </row>
    <row r="3013" spans="1:4" x14ac:dyDescent="0.3">
      <c r="A3013">
        <v>3012</v>
      </c>
      <c r="B3013" s="14">
        <v>44.822284644570701</v>
      </c>
      <c r="C3013" s="14">
        <v>32.716404682527099</v>
      </c>
      <c r="D3013" s="5">
        <v>44.652438843250891</v>
      </c>
    </row>
    <row r="3014" spans="1:4" x14ac:dyDescent="0.3">
      <c r="A3014">
        <v>3013</v>
      </c>
      <c r="B3014" s="14">
        <v>40.545310375014296</v>
      </c>
      <c r="C3014" s="14">
        <v>34.898606073383519</v>
      </c>
      <c r="D3014" s="5">
        <v>42.524781183328223</v>
      </c>
    </row>
    <row r="3015" spans="1:4" x14ac:dyDescent="0.3">
      <c r="A3015">
        <v>3014</v>
      </c>
      <c r="B3015" s="14">
        <v>41.475653273748968</v>
      </c>
      <c r="C3015" s="14">
        <v>37.063570157883817</v>
      </c>
      <c r="D3015" s="5">
        <v>44.182066807274559</v>
      </c>
    </row>
    <row r="3016" spans="1:4" x14ac:dyDescent="0.3">
      <c r="A3016">
        <v>3015</v>
      </c>
      <c r="B3016" s="14">
        <v>44.71491286602005</v>
      </c>
      <c r="C3016" s="14">
        <v>35.098353878535178</v>
      </c>
      <c r="D3016" s="5">
        <v>41.600315534429399</v>
      </c>
    </row>
    <row r="3017" spans="1:4" x14ac:dyDescent="0.3">
      <c r="A3017">
        <v>3016</v>
      </c>
      <c r="B3017" s="14">
        <v>39.732516141143314</v>
      </c>
      <c r="C3017" s="14">
        <v>34.454399390700885</v>
      </c>
      <c r="D3017" s="5">
        <v>45.854286205551894</v>
      </c>
    </row>
    <row r="3018" spans="1:4" x14ac:dyDescent="0.3">
      <c r="A3018">
        <v>3017</v>
      </c>
      <c r="B3018" s="14">
        <v>44.288618782355634</v>
      </c>
      <c r="C3018" s="14">
        <v>33.595295873482172</v>
      </c>
      <c r="D3018" s="5">
        <v>44.843955915312279</v>
      </c>
    </row>
    <row r="3019" spans="1:4" x14ac:dyDescent="0.3">
      <c r="A3019">
        <v>3018</v>
      </c>
      <c r="B3019" s="14">
        <v>44.884784091359904</v>
      </c>
      <c r="C3019" s="14">
        <v>34.932749559076782</v>
      </c>
      <c r="D3019" s="5">
        <v>41.230731865918735</v>
      </c>
    </row>
    <row r="3020" spans="1:4" x14ac:dyDescent="0.3">
      <c r="A3020">
        <v>3019</v>
      </c>
      <c r="B3020" s="14">
        <v>45.850091829145846</v>
      </c>
      <c r="C3020" s="14">
        <v>35.548192719757083</v>
      </c>
      <c r="D3020" s="5">
        <v>42.794078967667943</v>
      </c>
    </row>
    <row r="3021" spans="1:4" x14ac:dyDescent="0.3">
      <c r="A3021">
        <v>3020</v>
      </c>
      <c r="B3021" s="14">
        <v>44.009788980181312</v>
      </c>
      <c r="C3021" s="14">
        <v>34.267260202315761</v>
      </c>
      <c r="D3021" s="5">
        <v>43.705376728274018</v>
      </c>
    </row>
    <row r="3022" spans="1:4" x14ac:dyDescent="0.3">
      <c r="A3022">
        <v>3021</v>
      </c>
      <c r="B3022" s="14">
        <v>44.047552616042964</v>
      </c>
      <c r="C3022" s="14">
        <v>34.646405371383445</v>
      </c>
      <c r="D3022" s="5">
        <v>43.750923002332136</v>
      </c>
    </row>
    <row r="3023" spans="1:4" x14ac:dyDescent="0.3">
      <c r="A3023">
        <v>3022</v>
      </c>
      <c r="B3023" s="14">
        <v>43.493848543368259</v>
      </c>
      <c r="C3023" s="14">
        <v>34.669271486574104</v>
      </c>
      <c r="D3023" s="5">
        <v>44.053227981156233</v>
      </c>
    </row>
    <row r="3024" spans="1:4" x14ac:dyDescent="0.3">
      <c r="A3024">
        <v>3023</v>
      </c>
      <c r="B3024" s="14">
        <v>44.324918464402089</v>
      </c>
      <c r="C3024" s="14">
        <v>33.545177340699396</v>
      </c>
      <c r="D3024" s="5">
        <v>45.614936173463796</v>
      </c>
    </row>
    <row r="3025" spans="1:4" x14ac:dyDescent="0.3">
      <c r="A3025">
        <v>3024</v>
      </c>
      <c r="B3025" s="14">
        <v>41.305838629160938</v>
      </c>
      <c r="C3025" s="14">
        <v>34.500738358665771</v>
      </c>
      <c r="D3025" s="5">
        <v>44.678520872942123</v>
      </c>
    </row>
    <row r="3026" spans="1:4" x14ac:dyDescent="0.3">
      <c r="A3026">
        <v>3025</v>
      </c>
      <c r="B3026" s="14">
        <v>43.655522392169146</v>
      </c>
      <c r="C3026" s="14">
        <v>32.445311197950709</v>
      </c>
      <c r="D3026" s="5">
        <v>42.593857673980125</v>
      </c>
    </row>
    <row r="3027" spans="1:4" x14ac:dyDescent="0.3">
      <c r="A3027">
        <v>3026</v>
      </c>
      <c r="B3027" s="14">
        <v>43.35151224654593</v>
      </c>
      <c r="C3027" s="14">
        <v>32.887594086803318</v>
      </c>
      <c r="D3027" s="5">
        <v>44.22762185904498</v>
      </c>
    </row>
    <row r="3028" spans="1:4" x14ac:dyDescent="0.3">
      <c r="A3028">
        <v>3027</v>
      </c>
      <c r="B3028" s="14">
        <v>41.741404237328631</v>
      </c>
      <c r="C3028" s="14">
        <v>34.284571987287322</v>
      </c>
      <c r="D3028" s="5">
        <v>42.181759949328416</v>
      </c>
    </row>
    <row r="3029" spans="1:4" x14ac:dyDescent="0.3">
      <c r="A3029">
        <v>3028</v>
      </c>
      <c r="B3029" s="14">
        <v>47.618758743052453</v>
      </c>
      <c r="C3029" s="14">
        <v>33.606666646816301</v>
      </c>
      <c r="D3029" s="5">
        <v>40.240236717515245</v>
      </c>
    </row>
    <row r="3030" spans="1:4" x14ac:dyDescent="0.3">
      <c r="A3030">
        <v>3029</v>
      </c>
      <c r="B3030" s="14">
        <v>40.96029812636182</v>
      </c>
      <c r="C3030" s="14">
        <v>34.854610591684498</v>
      </c>
      <c r="D3030" s="5">
        <v>41.910952344843658</v>
      </c>
    </row>
    <row r="3031" spans="1:4" x14ac:dyDescent="0.3">
      <c r="A3031">
        <v>3030</v>
      </c>
      <c r="B3031" s="14">
        <v>44.416759567939906</v>
      </c>
      <c r="C3031" s="14">
        <v>31.708990975998017</v>
      </c>
      <c r="D3031" s="5">
        <v>42.97743406313645</v>
      </c>
    </row>
    <row r="3032" spans="1:4" x14ac:dyDescent="0.3">
      <c r="A3032">
        <v>3031</v>
      </c>
      <c r="B3032" s="14">
        <v>42.362200407355282</v>
      </c>
      <c r="C3032" s="14">
        <v>35.193272885064715</v>
      </c>
      <c r="D3032" s="5">
        <v>44.225806829138989</v>
      </c>
    </row>
    <row r="3033" spans="1:4" x14ac:dyDescent="0.3">
      <c r="A3033">
        <v>3032</v>
      </c>
      <c r="B3033" s="14">
        <v>40.104129442709905</v>
      </c>
      <c r="C3033" s="14">
        <v>33.595964373129519</v>
      </c>
      <c r="D3033" s="5">
        <v>46.12597871711592</v>
      </c>
    </row>
    <row r="3034" spans="1:4" x14ac:dyDescent="0.3">
      <c r="A3034">
        <v>3033</v>
      </c>
      <c r="B3034" s="14">
        <v>46.276430716719226</v>
      </c>
      <c r="C3034" s="14">
        <v>32.320455121337879</v>
      </c>
      <c r="D3034" s="5">
        <v>44.406453929449953</v>
      </c>
    </row>
    <row r="3035" spans="1:4" x14ac:dyDescent="0.3">
      <c r="A3035">
        <v>3034</v>
      </c>
      <c r="B3035" s="14">
        <v>42.092334715963659</v>
      </c>
      <c r="C3035" s="14">
        <v>34.328112354527917</v>
      </c>
      <c r="D3035" s="5">
        <v>44.233196390582485</v>
      </c>
    </row>
    <row r="3036" spans="1:4" x14ac:dyDescent="0.3">
      <c r="A3036">
        <v>3035</v>
      </c>
      <c r="B3036" s="14">
        <v>40.669658102945782</v>
      </c>
      <c r="C3036" s="14">
        <v>35.177082305030616</v>
      </c>
      <c r="D3036" s="5">
        <v>40.943441991333785</v>
      </c>
    </row>
    <row r="3037" spans="1:4" x14ac:dyDescent="0.3">
      <c r="A3037">
        <v>3036</v>
      </c>
      <c r="B3037" s="14">
        <v>45.534078923153132</v>
      </c>
      <c r="C3037" s="14">
        <v>37.414741727567588</v>
      </c>
      <c r="D3037" s="5">
        <v>42.644393154514574</v>
      </c>
    </row>
    <row r="3038" spans="1:4" x14ac:dyDescent="0.3">
      <c r="A3038">
        <v>3037</v>
      </c>
      <c r="B3038" s="14">
        <v>40.969046758431581</v>
      </c>
      <c r="C3038" s="14">
        <v>33.677711553578789</v>
      </c>
      <c r="D3038" s="5">
        <v>44.277341116434449</v>
      </c>
    </row>
    <row r="3039" spans="1:4" x14ac:dyDescent="0.3">
      <c r="A3039">
        <v>3038</v>
      </c>
      <c r="B3039" s="14">
        <v>44.081135320771352</v>
      </c>
      <c r="C3039" s="14">
        <v>33.273561911743599</v>
      </c>
      <c r="D3039" s="5">
        <v>42.220694584360082</v>
      </c>
    </row>
    <row r="3040" spans="1:4" x14ac:dyDescent="0.3">
      <c r="A3040">
        <v>3039</v>
      </c>
      <c r="B3040" s="14">
        <v>41.807637582990807</v>
      </c>
      <c r="C3040" s="14">
        <v>36.445185558391678</v>
      </c>
      <c r="D3040" s="5">
        <v>42.567279302351537</v>
      </c>
    </row>
    <row r="3041" spans="1:4" x14ac:dyDescent="0.3">
      <c r="A3041">
        <v>3040</v>
      </c>
      <c r="B3041" s="14">
        <v>41.658872644810977</v>
      </c>
      <c r="C3041" s="14">
        <v>31.783608363188929</v>
      </c>
      <c r="D3041" s="5">
        <v>41.801312689910212</v>
      </c>
    </row>
    <row r="3042" spans="1:4" x14ac:dyDescent="0.3">
      <c r="A3042">
        <v>3041</v>
      </c>
      <c r="B3042" s="14">
        <v>45.36679234283271</v>
      </c>
      <c r="C3042" s="14">
        <v>33.995289786592643</v>
      </c>
      <c r="D3042" s="5">
        <v>44.041134506599029</v>
      </c>
    </row>
    <row r="3043" spans="1:4" x14ac:dyDescent="0.3">
      <c r="A3043">
        <v>3042</v>
      </c>
      <c r="B3043" s="14">
        <v>41.860066125651969</v>
      </c>
      <c r="C3043" s="14">
        <v>34.934574850438814</v>
      </c>
      <c r="D3043" s="5">
        <v>44.528283574840337</v>
      </c>
    </row>
    <row r="3044" spans="1:4" x14ac:dyDescent="0.3">
      <c r="A3044">
        <v>3043</v>
      </c>
      <c r="B3044" s="14">
        <v>42.392708659103491</v>
      </c>
      <c r="C3044" s="14">
        <v>33.850994018176188</v>
      </c>
      <c r="D3044" s="5">
        <v>42.936330753440686</v>
      </c>
    </row>
    <row r="3045" spans="1:4" x14ac:dyDescent="0.3">
      <c r="A3045">
        <v>3044</v>
      </c>
      <c r="B3045" s="14">
        <v>41.966271853713394</v>
      </c>
      <c r="C3045" s="14">
        <v>34.639389849466895</v>
      </c>
      <c r="D3045" s="5">
        <v>43.121642838419561</v>
      </c>
    </row>
    <row r="3046" spans="1:4" x14ac:dyDescent="0.3">
      <c r="A3046">
        <v>3045</v>
      </c>
      <c r="B3046" s="14">
        <v>41.681032725567825</v>
      </c>
      <c r="C3046" s="14">
        <v>36.366970611666297</v>
      </c>
      <c r="D3046" s="5">
        <v>44.193806406642629</v>
      </c>
    </row>
    <row r="3047" spans="1:4" x14ac:dyDescent="0.3">
      <c r="A3047">
        <v>3046</v>
      </c>
      <c r="B3047" s="14">
        <v>43.051302448929818</v>
      </c>
      <c r="C3047" s="14">
        <v>35.124864807081643</v>
      </c>
      <c r="D3047" s="5">
        <v>43.093273065982451</v>
      </c>
    </row>
    <row r="3048" spans="1:4" x14ac:dyDescent="0.3">
      <c r="A3048">
        <v>3047</v>
      </c>
      <c r="B3048" s="14">
        <v>44.273943880129281</v>
      </c>
      <c r="C3048" s="14">
        <v>35.529599425935544</v>
      </c>
      <c r="D3048" s="5">
        <v>43.270091800851461</v>
      </c>
    </row>
    <row r="3049" spans="1:4" x14ac:dyDescent="0.3">
      <c r="A3049">
        <v>3048</v>
      </c>
      <c r="B3049" s="14">
        <v>41.948675552762545</v>
      </c>
      <c r="C3049" s="14">
        <v>35.027535263257086</v>
      </c>
      <c r="D3049" s="5">
        <v>43.564849344759978</v>
      </c>
    </row>
    <row r="3050" spans="1:4" x14ac:dyDescent="0.3">
      <c r="A3050">
        <v>3049</v>
      </c>
      <c r="B3050" s="14">
        <v>40.933227018398789</v>
      </c>
      <c r="C3050" s="14">
        <v>34.823876489051877</v>
      </c>
      <c r="D3050" s="5">
        <v>45.51628367222424</v>
      </c>
    </row>
    <row r="3051" spans="1:4" x14ac:dyDescent="0.3">
      <c r="A3051">
        <v>3050</v>
      </c>
      <c r="B3051" s="14">
        <v>41.877895675585236</v>
      </c>
      <c r="C3051" s="14">
        <v>35.92335976419205</v>
      </c>
      <c r="D3051" s="5">
        <v>44.986596272969976</v>
      </c>
    </row>
    <row r="3052" spans="1:4" x14ac:dyDescent="0.3">
      <c r="A3052">
        <v>3051</v>
      </c>
      <c r="B3052" s="14">
        <v>40.457423230086413</v>
      </c>
      <c r="C3052" s="14">
        <v>33.677194240488753</v>
      </c>
      <c r="D3052" s="5">
        <v>42.140353691243213</v>
      </c>
    </row>
    <row r="3053" spans="1:4" x14ac:dyDescent="0.3">
      <c r="A3053">
        <v>3052</v>
      </c>
      <c r="B3053" s="14">
        <v>41.377472846846985</v>
      </c>
      <c r="C3053" s="14">
        <v>33.956514923705207</v>
      </c>
      <c r="D3053" s="5">
        <v>42.572102066711494</v>
      </c>
    </row>
    <row r="3054" spans="1:4" x14ac:dyDescent="0.3">
      <c r="A3054">
        <v>3053</v>
      </c>
      <c r="B3054" s="14">
        <v>45.120488786995821</v>
      </c>
      <c r="C3054" s="14">
        <v>34.632662887039203</v>
      </c>
      <c r="D3054" s="5">
        <v>42.710349035552568</v>
      </c>
    </row>
    <row r="3055" spans="1:4" x14ac:dyDescent="0.3">
      <c r="A3055">
        <v>3054</v>
      </c>
      <c r="B3055" s="14">
        <v>41.864832367760883</v>
      </c>
      <c r="C3055" s="14">
        <v>32.598895235089465</v>
      </c>
      <c r="D3055" s="5">
        <v>44.118274668596172</v>
      </c>
    </row>
    <row r="3056" spans="1:4" x14ac:dyDescent="0.3">
      <c r="A3056">
        <v>3055</v>
      </c>
      <c r="B3056" s="14">
        <v>43.158964065797072</v>
      </c>
      <c r="C3056" s="14">
        <v>32.959096463468377</v>
      </c>
      <c r="D3056" s="5">
        <v>40.844298383950431</v>
      </c>
    </row>
    <row r="3057" spans="1:4" x14ac:dyDescent="0.3">
      <c r="A3057">
        <v>3056</v>
      </c>
      <c r="B3057" s="14">
        <v>44.975767120093209</v>
      </c>
      <c r="C3057" s="14">
        <v>33.39702401590079</v>
      </c>
      <c r="D3057" s="5">
        <v>43.453063698865144</v>
      </c>
    </row>
    <row r="3058" spans="1:4" x14ac:dyDescent="0.3">
      <c r="A3058">
        <v>3057</v>
      </c>
      <c r="B3058" s="14">
        <v>43.709193218160941</v>
      </c>
      <c r="C3058" s="14">
        <v>33.858097397184764</v>
      </c>
      <c r="D3058" s="5">
        <v>44.299804446481133</v>
      </c>
    </row>
    <row r="3059" spans="1:4" x14ac:dyDescent="0.3">
      <c r="A3059">
        <v>3058</v>
      </c>
      <c r="B3059" s="14">
        <v>43.125453393115293</v>
      </c>
      <c r="C3059" s="14">
        <v>35.000565038821271</v>
      </c>
      <c r="D3059" s="5">
        <v>44.92280162131118</v>
      </c>
    </row>
    <row r="3060" spans="1:4" x14ac:dyDescent="0.3">
      <c r="A3060">
        <v>3059</v>
      </c>
      <c r="B3060" s="14">
        <v>42.707983418026195</v>
      </c>
      <c r="C3060" s="14">
        <v>33.617810017944841</v>
      </c>
      <c r="D3060" s="5">
        <v>44.043963620397101</v>
      </c>
    </row>
    <row r="3061" spans="1:4" x14ac:dyDescent="0.3">
      <c r="A3061">
        <v>3060</v>
      </c>
      <c r="B3061" s="14">
        <v>44.38066501214179</v>
      </c>
      <c r="C3061" s="14">
        <v>33.596397128704773</v>
      </c>
      <c r="D3061" s="5">
        <v>43.850884214247543</v>
      </c>
    </row>
    <row r="3062" spans="1:4" x14ac:dyDescent="0.3">
      <c r="A3062">
        <v>3061</v>
      </c>
      <c r="B3062" s="14">
        <v>40.301952127838142</v>
      </c>
      <c r="C3062" s="14">
        <v>34.102119905011676</v>
      </c>
      <c r="D3062" s="5">
        <v>43.155436180284525</v>
      </c>
    </row>
    <row r="3063" spans="1:4" x14ac:dyDescent="0.3">
      <c r="A3063">
        <v>3062</v>
      </c>
      <c r="B3063" s="14">
        <v>43.057948510544932</v>
      </c>
      <c r="C3063" s="14">
        <v>32.740453292907226</v>
      </c>
      <c r="D3063" s="5">
        <v>43.040946047961221</v>
      </c>
    </row>
    <row r="3064" spans="1:4" x14ac:dyDescent="0.3">
      <c r="A3064">
        <v>3063</v>
      </c>
      <c r="B3064" s="14">
        <v>45.731649496060406</v>
      </c>
      <c r="C3064" s="14">
        <v>35.87310702366333</v>
      </c>
      <c r="D3064" s="5">
        <v>43.389497286590668</v>
      </c>
    </row>
    <row r="3065" spans="1:4" x14ac:dyDescent="0.3">
      <c r="A3065">
        <v>3064</v>
      </c>
      <c r="B3065" s="14">
        <v>42.467903226681187</v>
      </c>
      <c r="C3065" s="14">
        <v>35.202233529629986</v>
      </c>
      <c r="D3065" s="5">
        <v>40.997887148167145</v>
      </c>
    </row>
    <row r="3066" spans="1:4" x14ac:dyDescent="0.3">
      <c r="A3066">
        <v>3065</v>
      </c>
      <c r="B3066" s="14">
        <v>41.264524164292453</v>
      </c>
      <c r="C3066" s="14">
        <v>34.264768771650203</v>
      </c>
      <c r="D3066" s="5">
        <v>43.756186874301967</v>
      </c>
    </row>
    <row r="3067" spans="1:4" x14ac:dyDescent="0.3">
      <c r="A3067">
        <v>3066</v>
      </c>
      <c r="B3067" s="14">
        <v>42.856496506850874</v>
      </c>
      <c r="C3067" s="14">
        <v>32.182745981431168</v>
      </c>
      <c r="D3067" s="5">
        <v>42.949814100566613</v>
      </c>
    </row>
    <row r="3068" spans="1:4" x14ac:dyDescent="0.3">
      <c r="A3068">
        <v>3067</v>
      </c>
      <c r="B3068" s="14">
        <v>45.413575304219705</v>
      </c>
      <c r="C3068" s="14">
        <v>34.198382443170971</v>
      </c>
      <c r="D3068" s="5">
        <v>43.700100533379363</v>
      </c>
    </row>
    <row r="3069" spans="1:4" x14ac:dyDescent="0.3">
      <c r="A3069">
        <v>3068</v>
      </c>
      <c r="B3069" s="14">
        <v>41.385916510265986</v>
      </c>
      <c r="C3069" s="14">
        <v>32.796825454623516</v>
      </c>
      <c r="D3069" s="5">
        <v>43.601182130587155</v>
      </c>
    </row>
    <row r="3070" spans="1:4" x14ac:dyDescent="0.3">
      <c r="A3070">
        <v>3069</v>
      </c>
      <c r="B3070" s="14">
        <v>43.930280081598539</v>
      </c>
      <c r="C3070" s="14">
        <v>34.111882641796278</v>
      </c>
      <c r="D3070" s="5">
        <v>41.97256885958295</v>
      </c>
    </row>
    <row r="3071" spans="1:4" x14ac:dyDescent="0.3">
      <c r="A3071">
        <v>3070</v>
      </c>
      <c r="B3071" s="14">
        <v>44.445935881558626</v>
      </c>
      <c r="C3071" s="14">
        <v>32.775458079230546</v>
      </c>
      <c r="D3071" s="5">
        <v>40.66611267831879</v>
      </c>
    </row>
    <row r="3072" spans="1:4" x14ac:dyDescent="0.3">
      <c r="A3072">
        <v>3071</v>
      </c>
      <c r="B3072" s="14">
        <v>41.442339346456627</v>
      </c>
      <c r="C3072" s="14">
        <v>37.292348611690493</v>
      </c>
      <c r="D3072" s="5">
        <v>44.441830574902205</v>
      </c>
    </row>
    <row r="3073" spans="1:4" x14ac:dyDescent="0.3">
      <c r="A3073">
        <v>3072</v>
      </c>
      <c r="B3073" s="14">
        <v>43.439933078550204</v>
      </c>
      <c r="C3073" s="14">
        <v>34.214768207382249</v>
      </c>
      <c r="D3073" s="5">
        <v>43.739258889485718</v>
      </c>
    </row>
    <row r="3074" spans="1:4" x14ac:dyDescent="0.3">
      <c r="A3074">
        <v>3073</v>
      </c>
      <c r="B3074" s="14">
        <v>43.137991888241196</v>
      </c>
      <c r="C3074" s="14">
        <v>34.816820313216105</v>
      </c>
      <c r="D3074" s="5">
        <v>42.96915560888911</v>
      </c>
    </row>
    <row r="3075" spans="1:4" x14ac:dyDescent="0.3">
      <c r="A3075">
        <v>3074</v>
      </c>
      <c r="B3075" s="14">
        <v>43.447556940572149</v>
      </c>
      <c r="C3075" s="14">
        <v>35.311210596639654</v>
      </c>
      <c r="D3075" s="5">
        <v>43.887080833927449</v>
      </c>
    </row>
    <row r="3076" spans="1:4" x14ac:dyDescent="0.3">
      <c r="A3076">
        <v>3075</v>
      </c>
      <c r="B3076" s="14">
        <v>42.855435379745352</v>
      </c>
      <c r="C3076" s="14">
        <v>32.163198529209623</v>
      </c>
      <c r="D3076" s="5">
        <v>42.663368281036234</v>
      </c>
    </row>
    <row r="3077" spans="1:4" x14ac:dyDescent="0.3">
      <c r="A3077">
        <v>3076</v>
      </c>
      <c r="B3077" s="14">
        <v>44.078464724791061</v>
      </c>
      <c r="C3077" s="14">
        <v>34.931792665705665</v>
      </c>
      <c r="D3077" s="5">
        <v>43.142767109995383</v>
      </c>
    </row>
    <row r="3078" spans="1:4" x14ac:dyDescent="0.3">
      <c r="A3078">
        <v>3077</v>
      </c>
      <c r="B3078" s="14">
        <v>42.484344745290855</v>
      </c>
      <c r="C3078" s="14">
        <v>33.553856119026129</v>
      </c>
      <c r="D3078" s="5">
        <v>43.258265749026073</v>
      </c>
    </row>
    <row r="3079" spans="1:4" x14ac:dyDescent="0.3">
      <c r="A3079">
        <v>3078</v>
      </c>
      <c r="B3079" s="14">
        <v>43.43213390246332</v>
      </c>
      <c r="C3079" s="14">
        <v>35.464119209765343</v>
      </c>
      <c r="D3079" s="5">
        <v>44.708903102719113</v>
      </c>
    </row>
    <row r="3080" spans="1:4" x14ac:dyDescent="0.3">
      <c r="A3080">
        <v>3079</v>
      </c>
      <c r="B3080" s="14">
        <v>41.704240310302247</v>
      </c>
      <c r="C3080" s="14">
        <v>32.397430182732236</v>
      </c>
      <c r="D3080" s="5">
        <v>42.073256328883772</v>
      </c>
    </row>
    <row r="3081" spans="1:4" x14ac:dyDescent="0.3">
      <c r="A3081">
        <v>3080</v>
      </c>
      <c r="B3081" s="14">
        <v>44.363984984822629</v>
      </c>
      <c r="C3081" s="14">
        <v>34.628521007305991</v>
      </c>
      <c r="D3081" s="5">
        <v>44.187573016327597</v>
      </c>
    </row>
    <row r="3082" spans="1:4" x14ac:dyDescent="0.3">
      <c r="A3082">
        <v>3081</v>
      </c>
      <c r="B3082" s="14">
        <v>46.442894711309059</v>
      </c>
      <c r="C3082" s="14">
        <v>33.880435226794518</v>
      </c>
      <c r="D3082" s="5">
        <v>41.215080099700678</v>
      </c>
    </row>
    <row r="3083" spans="1:4" x14ac:dyDescent="0.3">
      <c r="A3083">
        <v>3082</v>
      </c>
      <c r="B3083" s="14">
        <v>43.583902447471779</v>
      </c>
      <c r="C3083" s="14">
        <v>33.827585769680987</v>
      </c>
      <c r="D3083" s="5">
        <v>42.960507331659478</v>
      </c>
    </row>
    <row r="3084" spans="1:4" x14ac:dyDescent="0.3">
      <c r="A3084">
        <v>3083</v>
      </c>
      <c r="B3084" s="14">
        <v>42.405330376413303</v>
      </c>
      <c r="C3084" s="14">
        <v>35.13072101443764</v>
      </c>
      <c r="D3084" s="5">
        <v>43.135572544604528</v>
      </c>
    </row>
    <row r="3085" spans="1:4" x14ac:dyDescent="0.3">
      <c r="A3085">
        <v>3084</v>
      </c>
      <c r="B3085" s="14">
        <v>42.278470093046494</v>
      </c>
      <c r="C3085" s="14">
        <v>31.124907244627678</v>
      </c>
      <c r="D3085" s="5">
        <v>42.902605898376265</v>
      </c>
    </row>
    <row r="3086" spans="1:4" x14ac:dyDescent="0.3">
      <c r="A3086">
        <v>3085</v>
      </c>
      <c r="B3086" s="14">
        <v>41.554354678258818</v>
      </c>
      <c r="C3086" s="14">
        <v>34.639144640435241</v>
      </c>
      <c r="D3086" s="5">
        <v>43.69976136859183</v>
      </c>
    </row>
    <row r="3087" spans="1:4" x14ac:dyDescent="0.3">
      <c r="A3087">
        <v>3086</v>
      </c>
      <c r="B3087" s="14">
        <v>44.402278865104087</v>
      </c>
      <c r="C3087" s="14">
        <v>34.770129079394813</v>
      </c>
      <c r="D3087" s="5">
        <v>42.474284435533846</v>
      </c>
    </row>
    <row r="3088" spans="1:4" x14ac:dyDescent="0.3">
      <c r="A3088">
        <v>3087</v>
      </c>
      <c r="B3088" s="14">
        <v>44.180840179413984</v>
      </c>
      <c r="C3088" s="14">
        <v>33.329796605367392</v>
      </c>
      <c r="D3088" s="5">
        <v>44.90913946510635</v>
      </c>
    </row>
    <row r="3089" spans="1:4" x14ac:dyDescent="0.3">
      <c r="A3089">
        <v>3088</v>
      </c>
      <c r="B3089" s="14">
        <v>43.303848872267061</v>
      </c>
      <c r="C3089" s="14">
        <v>34.506055121435772</v>
      </c>
      <c r="D3089" s="5">
        <v>42.240042189277858</v>
      </c>
    </row>
    <row r="3090" spans="1:4" x14ac:dyDescent="0.3">
      <c r="A3090">
        <v>3089</v>
      </c>
      <c r="B3090" s="14">
        <v>45.978478510719512</v>
      </c>
      <c r="C3090" s="14">
        <v>34.910793700913331</v>
      </c>
      <c r="D3090" s="5">
        <v>43.934166134799987</v>
      </c>
    </row>
    <row r="3091" spans="1:4" x14ac:dyDescent="0.3">
      <c r="A3091">
        <v>3090</v>
      </c>
      <c r="B3091" s="14">
        <v>43.192742199097871</v>
      </c>
      <c r="C3091" s="14">
        <v>33.664512342319092</v>
      </c>
      <c r="D3091" s="5">
        <v>45.823353563947279</v>
      </c>
    </row>
    <row r="3092" spans="1:4" x14ac:dyDescent="0.3">
      <c r="A3092">
        <v>3091</v>
      </c>
      <c r="B3092" s="14">
        <v>40.748180000351283</v>
      </c>
      <c r="C3092" s="14">
        <v>32.416936977487261</v>
      </c>
      <c r="D3092" s="5">
        <v>42.67513706579151</v>
      </c>
    </row>
    <row r="3093" spans="1:4" x14ac:dyDescent="0.3">
      <c r="A3093">
        <v>3092</v>
      </c>
      <c r="B3093" s="14">
        <v>43.468811078160037</v>
      </c>
      <c r="C3093" s="14">
        <v>35.208991100901933</v>
      </c>
      <c r="D3093" s="5">
        <v>43.182806989086238</v>
      </c>
    </row>
    <row r="3094" spans="1:4" x14ac:dyDescent="0.3">
      <c r="A3094">
        <v>3093</v>
      </c>
      <c r="B3094" s="14">
        <v>44.354140228779997</v>
      </c>
      <c r="C3094" s="14">
        <v>35.378267148508357</v>
      </c>
      <c r="D3094" s="5">
        <v>42.648079100404622</v>
      </c>
    </row>
    <row r="3095" spans="1:4" x14ac:dyDescent="0.3">
      <c r="A3095">
        <v>3094</v>
      </c>
      <c r="B3095" s="14">
        <v>42.9842706111002</v>
      </c>
      <c r="C3095" s="14">
        <v>34.824390631683094</v>
      </c>
      <c r="D3095" s="5">
        <v>43.781706069895307</v>
      </c>
    </row>
    <row r="3096" spans="1:4" x14ac:dyDescent="0.3">
      <c r="A3096">
        <v>3095</v>
      </c>
      <c r="B3096" s="14">
        <v>43.702789648630997</v>
      </c>
      <c r="C3096" s="14">
        <v>35.004655107788466</v>
      </c>
      <c r="D3096" s="5">
        <v>41.311887407701171</v>
      </c>
    </row>
    <row r="3097" spans="1:4" x14ac:dyDescent="0.3">
      <c r="A3097">
        <v>3096</v>
      </c>
      <c r="B3097" s="14">
        <v>44.431906921024648</v>
      </c>
      <c r="C3097" s="14">
        <v>34.143367178790996</v>
      </c>
      <c r="D3097" s="5">
        <v>44.605787622344778</v>
      </c>
    </row>
    <row r="3098" spans="1:4" x14ac:dyDescent="0.3">
      <c r="A3098">
        <v>3097</v>
      </c>
      <c r="B3098" s="14">
        <v>43.543120247631748</v>
      </c>
      <c r="C3098" s="14">
        <v>36.00783976919314</v>
      </c>
      <c r="D3098" s="5">
        <v>43.631340672444608</v>
      </c>
    </row>
    <row r="3099" spans="1:4" x14ac:dyDescent="0.3">
      <c r="A3099">
        <v>3098</v>
      </c>
      <c r="B3099" s="14">
        <v>44.84299207675906</v>
      </c>
      <c r="C3099" s="14">
        <v>34.811260907828306</v>
      </c>
      <c r="D3099" s="5">
        <v>42.385207856704952</v>
      </c>
    </row>
    <row r="3100" spans="1:4" x14ac:dyDescent="0.3">
      <c r="A3100">
        <v>3099</v>
      </c>
      <c r="B3100" s="14">
        <v>42.48136148597969</v>
      </c>
      <c r="C3100" s="14">
        <v>34.044003274168858</v>
      </c>
      <c r="D3100" s="5">
        <v>43.22321691959759</v>
      </c>
    </row>
    <row r="3101" spans="1:4" x14ac:dyDescent="0.3">
      <c r="A3101">
        <v>3100</v>
      </c>
      <c r="B3101" s="14">
        <v>41.331996733394462</v>
      </c>
      <c r="C3101" s="14">
        <v>32.110567865894446</v>
      </c>
      <c r="D3101" s="5">
        <v>45.133406960429689</v>
      </c>
    </row>
    <row r="3102" spans="1:4" x14ac:dyDescent="0.3">
      <c r="A3102">
        <v>3101</v>
      </c>
      <c r="B3102" s="14">
        <v>41.895888186927017</v>
      </c>
      <c r="C3102" s="14">
        <v>33.194175341386646</v>
      </c>
      <c r="D3102" s="5">
        <v>40.926855466896654</v>
      </c>
    </row>
    <row r="3103" spans="1:4" x14ac:dyDescent="0.3">
      <c r="A3103">
        <v>3102</v>
      </c>
      <c r="B3103" s="14">
        <v>44.29509387948633</v>
      </c>
      <c r="C3103" s="14">
        <v>32.547063338925675</v>
      </c>
      <c r="D3103" s="5">
        <v>47.799484141212197</v>
      </c>
    </row>
    <row r="3104" spans="1:4" x14ac:dyDescent="0.3">
      <c r="A3104">
        <v>3103</v>
      </c>
      <c r="B3104" s="14">
        <v>40.85146611048269</v>
      </c>
      <c r="C3104" s="14">
        <v>34.613074596665307</v>
      </c>
      <c r="D3104" s="5">
        <v>42.755387901426964</v>
      </c>
    </row>
    <row r="3105" spans="1:4" x14ac:dyDescent="0.3">
      <c r="A3105">
        <v>3104</v>
      </c>
      <c r="B3105" s="14">
        <v>44.324311732569235</v>
      </c>
      <c r="C3105" s="14">
        <v>33.704739618898337</v>
      </c>
      <c r="D3105" s="5">
        <v>43.901263203000305</v>
      </c>
    </row>
    <row r="3106" spans="1:4" x14ac:dyDescent="0.3">
      <c r="A3106">
        <v>3105</v>
      </c>
      <c r="B3106" s="14">
        <v>43.778751643173706</v>
      </c>
      <c r="C3106" s="14">
        <v>32.344613129626076</v>
      </c>
      <c r="D3106" s="5">
        <v>43.848374210895706</v>
      </c>
    </row>
    <row r="3107" spans="1:4" x14ac:dyDescent="0.3">
      <c r="A3107">
        <v>3106</v>
      </c>
      <c r="B3107" s="14">
        <v>41.056681491726366</v>
      </c>
      <c r="C3107" s="14">
        <v>34.389636301719342</v>
      </c>
      <c r="D3107" s="5">
        <v>44.619745575149039</v>
      </c>
    </row>
    <row r="3108" spans="1:4" x14ac:dyDescent="0.3">
      <c r="A3108">
        <v>3107</v>
      </c>
      <c r="B3108" s="14">
        <v>45.427690996985866</v>
      </c>
      <c r="C3108" s="14">
        <v>35.511587139508336</v>
      </c>
      <c r="D3108" s="5">
        <v>42.233349476149222</v>
      </c>
    </row>
    <row r="3109" spans="1:4" x14ac:dyDescent="0.3">
      <c r="A3109">
        <v>3108</v>
      </c>
      <c r="B3109" s="14">
        <v>46.347984139792203</v>
      </c>
      <c r="C3109" s="14">
        <v>33.755481996139324</v>
      </c>
      <c r="D3109" s="5">
        <v>44.477366725365378</v>
      </c>
    </row>
    <row r="3110" spans="1:4" x14ac:dyDescent="0.3">
      <c r="A3110">
        <v>3109</v>
      </c>
      <c r="B3110" s="14">
        <v>43.371162777265937</v>
      </c>
      <c r="C3110" s="14">
        <v>33.45515686586247</v>
      </c>
      <c r="D3110" s="5">
        <v>44.726547291282401</v>
      </c>
    </row>
    <row r="3111" spans="1:4" x14ac:dyDescent="0.3">
      <c r="A3111">
        <v>3110</v>
      </c>
      <c r="B3111" s="14">
        <v>40.686823101386977</v>
      </c>
      <c r="C3111" s="14">
        <v>34.534849972828553</v>
      </c>
      <c r="D3111" s="5">
        <v>45.869451632025829</v>
      </c>
    </row>
    <row r="3112" spans="1:4" x14ac:dyDescent="0.3">
      <c r="A3112">
        <v>3111</v>
      </c>
      <c r="B3112" s="14">
        <v>42.620255289378754</v>
      </c>
      <c r="C3112" s="14">
        <v>36.871153271319791</v>
      </c>
      <c r="D3112" s="5">
        <v>42.923998429040296</v>
      </c>
    </row>
    <row r="3113" spans="1:4" x14ac:dyDescent="0.3">
      <c r="A3113">
        <v>3112</v>
      </c>
      <c r="B3113" s="14">
        <v>43.444216586185085</v>
      </c>
      <c r="C3113" s="14">
        <v>35.146632887644323</v>
      </c>
      <c r="D3113" s="5">
        <v>44.067059116877608</v>
      </c>
    </row>
    <row r="3114" spans="1:4" x14ac:dyDescent="0.3">
      <c r="A3114">
        <v>3113</v>
      </c>
      <c r="B3114" s="14">
        <v>40.631819740148117</v>
      </c>
      <c r="C3114" s="14">
        <v>34.120826985351627</v>
      </c>
      <c r="D3114" s="5">
        <v>43.940998431318938</v>
      </c>
    </row>
    <row r="3115" spans="1:4" x14ac:dyDescent="0.3">
      <c r="A3115">
        <v>3114</v>
      </c>
      <c r="B3115" s="14">
        <v>42.361095907326401</v>
      </c>
      <c r="C3115" s="14">
        <v>37.685515972892581</v>
      </c>
      <c r="D3115" s="5">
        <v>44.583833456375203</v>
      </c>
    </row>
    <row r="3116" spans="1:4" x14ac:dyDescent="0.3">
      <c r="A3116">
        <v>3115</v>
      </c>
      <c r="B3116" s="14">
        <v>41.121717321380935</v>
      </c>
      <c r="C3116" s="14">
        <v>34.311060622232496</v>
      </c>
      <c r="D3116" s="5">
        <v>41.046163154565839</v>
      </c>
    </row>
    <row r="3117" spans="1:4" x14ac:dyDescent="0.3">
      <c r="A3117">
        <v>3116</v>
      </c>
      <c r="B3117" s="14">
        <v>44.876251776137316</v>
      </c>
      <c r="C3117" s="14">
        <v>34.346379588937538</v>
      </c>
      <c r="D3117" s="5">
        <v>42.562395565990045</v>
      </c>
    </row>
    <row r="3118" spans="1:4" x14ac:dyDescent="0.3">
      <c r="A3118">
        <v>3117</v>
      </c>
      <c r="B3118" s="14">
        <v>44.245207451935009</v>
      </c>
      <c r="C3118" s="14">
        <v>33.579075338156642</v>
      </c>
      <c r="D3118" s="5">
        <v>44.347264774264801</v>
      </c>
    </row>
    <row r="3119" spans="1:4" x14ac:dyDescent="0.3">
      <c r="A3119">
        <v>3118</v>
      </c>
      <c r="B3119" s="14">
        <v>44.662550793336109</v>
      </c>
      <c r="C3119" s="14">
        <v>34.403417210721315</v>
      </c>
      <c r="D3119" s="5">
        <v>44.700147872381883</v>
      </c>
    </row>
    <row r="3120" spans="1:4" x14ac:dyDescent="0.3">
      <c r="A3120">
        <v>3119</v>
      </c>
      <c r="B3120" s="14">
        <v>44.40835212937035</v>
      </c>
      <c r="C3120" s="14">
        <v>33.325552322787303</v>
      </c>
      <c r="D3120" s="5">
        <v>43.225559559132947</v>
      </c>
    </row>
    <row r="3121" spans="1:4" x14ac:dyDescent="0.3">
      <c r="A3121">
        <v>3120</v>
      </c>
      <c r="B3121" s="14">
        <v>42.894547778953459</v>
      </c>
      <c r="C3121" s="14">
        <v>33.946839733361557</v>
      </c>
      <c r="D3121" s="5">
        <v>44.67147518361881</v>
      </c>
    </row>
    <row r="3122" spans="1:4" x14ac:dyDescent="0.3">
      <c r="A3122">
        <v>3121</v>
      </c>
      <c r="B3122" s="14">
        <v>44.787664908733063</v>
      </c>
      <c r="C3122" s="14">
        <v>34.070585625134306</v>
      </c>
      <c r="D3122" s="5">
        <v>42.63234350849789</v>
      </c>
    </row>
    <row r="3123" spans="1:4" x14ac:dyDescent="0.3">
      <c r="A3123">
        <v>3122</v>
      </c>
      <c r="B3123" s="14">
        <v>42.684842573085028</v>
      </c>
      <c r="C3123" s="14">
        <v>33.543977452380396</v>
      </c>
      <c r="D3123" s="5">
        <v>46.128336601036715</v>
      </c>
    </row>
    <row r="3124" spans="1:4" x14ac:dyDescent="0.3">
      <c r="A3124">
        <v>3123</v>
      </c>
      <c r="B3124" s="14">
        <v>44.339321825278745</v>
      </c>
      <c r="C3124" s="14">
        <v>35.447838345255057</v>
      </c>
      <c r="D3124" s="5">
        <v>45.541208346026636</v>
      </c>
    </row>
    <row r="3125" spans="1:4" x14ac:dyDescent="0.3">
      <c r="A3125">
        <v>3124</v>
      </c>
      <c r="B3125" s="14">
        <v>44.70474077618789</v>
      </c>
      <c r="C3125" s="14">
        <v>33.334930260994355</v>
      </c>
      <c r="D3125" s="5">
        <v>42.687449367708595</v>
      </c>
    </row>
    <row r="3126" spans="1:4" x14ac:dyDescent="0.3">
      <c r="A3126">
        <v>3125</v>
      </c>
      <c r="B3126" s="14">
        <v>45.324636877024389</v>
      </c>
      <c r="C3126" s="14">
        <v>33.73574060831448</v>
      </c>
      <c r="D3126" s="5">
        <v>43.380251247466035</v>
      </c>
    </row>
    <row r="3127" spans="1:4" x14ac:dyDescent="0.3">
      <c r="A3127">
        <v>3126</v>
      </c>
      <c r="B3127" s="14">
        <v>42.087764465100832</v>
      </c>
      <c r="C3127" s="14">
        <v>33.151853051028347</v>
      </c>
      <c r="D3127" s="5">
        <v>44.074876113507337</v>
      </c>
    </row>
    <row r="3128" spans="1:4" x14ac:dyDescent="0.3">
      <c r="A3128">
        <v>3127</v>
      </c>
      <c r="B3128" s="14">
        <v>41.165552195826692</v>
      </c>
      <c r="C3128" s="14">
        <v>33.462293306859017</v>
      </c>
      <c r="D3128" s="5">
        <v>41.716714752418653</v>
      </c>
    </row>
    <row r="3129" spans="1:4" x14ac:dyDescent="0.3">
      <c r="A3129">
        <v>3128</v>
      </c>
      <c r="B3129" s="14">
        <v>46.193071779194071</v>
      </c>
      <c r="C3129" s="14">
        <v>34.847738392756696</v>
      </c>
      <c r="D3129" s="5">
        <v>42.192152392994622</v>
      </c>
    </row>
    <row r="3130" spans="1:4" x14ac:dyDescent="0.3">
      <c r="A3130">
        <v>3129</v>
      </c>
      <c r="B3130" s="14">
        <v>43.109077163447893</v>
      </c>
      <c r="C3130" s="14">
        <v>34.357846568183497</v>
      </c>
      <c r="D3130" s="5">
        <v>45.648220359571575</v>
      </c>
    </row>
    <row r="3131" spans="1:4" x14ac:dyDescent="0.3">
      <c r="A3131">
        <v>3130</v>
      </c>
      <c r="B3131" s="14">
        <v>42.220110006827383</v>
      </c>
      <c r="C3131" s="14">
        <v>35.502141258287665</v>
      </c>
      <c r="D3131" s="5">
        <v>42.03303043308555</v>
      </c>
    </row>
    <row r="3132" spans="1:4" x14ac:dyDescent="0.3">
      <c r="A3132">
        <v>3131</v>
      </c>
      <c r="B3132" s="14">
        <v>43.274690155567342</v>
      </c>
      <c r="C3132" s="14">
        <v>33.556932537188239</v>
      </c>
      <c r="D3132" s="5">
        <v>44.264844259917382</v>
      </c>
    </row>
    <row r="3133" spans="1:4" x14ac:dyDescent="0.3">
      <c r="A3133">
        <v>3132</v>
      </c>
      <c r="B3133" s="14">
        <v>45.509435537964997</v>
      </c>
      <c r="C3133" s="14">
        <v>34.323247503896461</v>
      </c>
      <c r="D3133" s="5">
        <v>42.747033727690564</v>
      </c>
    </row>
    <row r="3134" spans="1:4" x14ac:dyDescent="0.3">
      <c r="A3134">
        <v>3133</v>
      </c>
      <c r="B3134" s="14">
        <v>43.342761156780547</v>
      </c>
      <c r="C3134" s="14">
        <v>35.45874724229585</v>
      </c>
      <c r="D3134" s="5">
        <v>42.870247588610439</v>
      </c>
    </row>
    <row r="3135" spans="1:4" x14ac:dyDescent="0.3">
      <c r="A3135">
        <v>3134</v>
      </c>
      <c r="B3135" s="14">
        <v>42.732040831899376</v>
      </c>
      <c r="C3135" s="14">
        <v>33.381531553467831</v>
      </c>
      <c r="D3135" s="5">
        <v>44.336922843242448</v>
      </c>
    </row>
    <row r="3136" spans="1:4" x14ac:dyDescent="0.3">
      <c r="A3136">
        <v>3135</v>
      </c>
      <c r="B3136" s="14">
        <v>41.643489910791594</v>
      </c>
      <c r="C3136" s="14">
        <v>34.80644910343068</v>
      </c>
      <c r="D3136" s="5">
        <v>40.159791166668022</v>
      </c>
    </row>
    <row r="3137" spans="1:4" x14ac:dyDescent="0.3">
      <c r="A3137">
        <v>3136</v>
      </c>
      <c r="B3137" s="14">
        <v>43.004753077613543</v>
      </c>
      <c r="C3137" s="14">
        <v>32.761750338060757</v>
      </c>
      <c r="D3137" s="5">
        <v>44.775508796335771</v>
      </c>
    </row>
    <row r="3138" spans="1:4" x14ac:dyDescent="0.3">
      <c r="A3138">
        <v>3137</v>
      </c>
      <c r="B3138" s="14">
        <v>45.215347462213693</v>
      </c>
      <c r="C3138" s="14">
        <v>33.364400200643033</v>
      </c>
      <c r="D3138" s="5">
        <v>46.278476578523488</v>
      </c>
    </row>
    <row r="3139" spans="1:4" x14ac:dyDescent="0.3">
      <c r="A3139">
        <v>3138</v>
      </c>
      <c r="B3139" s="14">
        <v>44.049747068125242</v>
      </c>
      <c r="C3139" s="14">
        <v>34.225499943690799</v>
      </c>
      <c r="D3139" s="5">
        <v>42.395324299055765</v>
      </c>
    </row>
    <row r="3140" spans="1:4" x14ac:dyDescent="0.3">
      <c r="A3140">
        <v>3139</v>
      </c>
      <c r="B3140" s="14">
        <v>45.250565636882421</v>
      </c>
      <c r="C3140" s="14">
        <v>32.891611761028784</v>
      </c>
      <c r="D3140" s="5">
        <v>43.095611209619115</v>
      </c>
    </row>
    <row r="3141" spans="1:4" x14ac:dyDescent="0.3">
      <c r="A3141">
        <v>3140</v>
      </c>
      <c r="B3141" s="14">
        <v>45.774781210759201</v>
      </c>
      <c r="C3141" s="14">
        <v>33.69156929616193</v>
      </c>
      <c r="D3141" s="5">
        <v>43.283540366659444</v>
      </c>
    </row>
    <row r="3142" spans="1:4" x14ac:dyDescent="0.3">
      <c r="A3142">
        <v>3141</v>
      </c>
      <c r="B3142" s="14">
        <v>41.282150622063455</v>
      </c>
      <c r="C3142" s="14">
        <v>33.741041828802558</v>
      </c>
      <c r="D3142" s="5">
        <v>44.783586655890062</v>
      </c>
    </row>
    <row r="3143" spans="1:4" x14ac:dyDescent="0.3">
      <c r="A3143">
        <v>3142</v>
      </c>
      <c r="B3143" s="14">
        <v>43.778267641006266</v>
      </c>
      <c r="C3143" s="14">
        <v>32.338105626021559</v>
      </c>
      <c r="D3143" s="5">
        <v>43.512917985132432</v>
      </c>
    </row>
    <row r="3144" spans="1:4" x14ac:dyDescent="0.3">
      <c r="A3144">
        <v>3143</v>
      </c>
      <c r="B3144" s="14">
        <v>44.554917027976067</v>
      </c>
      <c r="C3144" s="14">
        <v>37.133865928434922</v>
      </c>
      <c r="D3144" s="5">
        <v>44.914217170132254</v>
      </c>
    </row>
    <row r="3145" spans="1:4" x14ac:dyDescent="0.3">
      <c r="A3145">
        <v>3144</v>
      </c>
      <c r="B3145" s="14">
        <v>40.72422512301052</v>
      </c>
      <c r="C3145" s="14">
        <v>32.49384995130395</v>
      </c>
      <c r="D3145" s="5">
        <v>40.13454417020489</v>
      </c>
    </row>
    <row r="3146" spans="1:4" x14ac:dyDescent="0.3">
      <c r="A3146">
        <v>3145</v>
      </c>
      <c r="B3146" s="14">
        <v>40.403474702984269</v>
      </c>
      <c r="C3146" s="14">
        <v>34.038561971643105</v>
      </c>
      <c r="D3146" s="5">
        <v>43.555972974320476</v>
      </c>
    </row>
    <row r="3147" spans="1:4" x14ac:dyDescent="0.3">
      <c r="A3147">
        <v>3146</v>
      </c>
      <c r="B3147" s="14">
        <v>41.396402439544943</v>
      </c>
      <c r="C3147" s="14">
        <v>33.89146921203735</v>
      </c>
      <c r="D3147" s="5">
        <v>42.596739792447202</v>
      </c>
    </row>
    <row r="3148" spans="1:4" x14ac:dyDescent="0.3">
      <c r="A3148">
        <v>3147</v>
      </c>
      <c r="B3148" s="14">
        <v>43.691982913697025</v>
      </c>
      <c r="C3148" s="14">
        <v>35.551041461609834</v>
      </c>
      <c r="D3148" s="5">
        <v>45.250188380787293</v>
      </c>
    </row>
    <row r="3149" spans="1:4" x14ac:dyDescent="0.3">
      <c r="A3149">
        <v>3148</v>
      </c>
      <c r="B3149" s="14">
        <v>41.141461266696929</v>
      </c>
      <c r="C3149" s="14">
        <v>36.775145634546774</v>
      </c>
      <c r="D3149" s="5">
        <v>40.442373264201628</v>
      </c>
    </row>
    <row r="3150" spans="1:4" x14ac:dyDescent="0.3">
      <c r="A3150">
        <v>3149</v>
      </c>
      <c r="B3150" s="14">
        <v>44.065164475544869</v>
      </c>
      <c r="C3150" s="14">
        <v>36.020926352608647</v>
      </c>
      <c r="D3150" s="5">
        <v>44.496614789138519</v>
      </c>
    </row>
    <row r="3151" spans="1:4" x14ac:dyDescent="0.3">
      <c r="A3151">
        <v>3150</v>
      </c>
      <c r="B3151" s="14">
        <v>43.052620443934842</v>
      </c>
      <c r="C3151" s="14">
        <v>34.478044854440142</v>
      </c>
      <c r="D3151" s="5">
        <v>42.251523134343387</v>
      </c>
    </row>
    <row r="3152" spans="1:4" x14ac:dyDescent="0.3">
      <c r="A3152">
        <v>3151</v>
      </c>
      <c r="B3152" s="14">
        <v>41.267057719582276</v>
      </c>
      <c r="C3152" s="14">
        <v>34.51014034635925</v>
      </c>
      <c r="D3152" s="5">
        <v>43.274204648293008</v>
      </c>
    </row>
    <row r="3153" spans="1:4" x14ac:dyDescent="0.3">
      <c r="A3153">
        <v>3152</v>
      </c>
      <c r="B3153" s="14">
        <v>43.623357801863008</v>
      </c>
      <c r="C3153" s="14">
        <v>38.121537682649688</v>
      </c>
      <c r="D3153" s="5">
        <v>43.585203624447857</v>
      </c>
    </row>
    <row r="3154" spans="1:4" x14ac:dyDescent="0.3">
      <c r="A3154">
        <v>3153</v>
      </c>
      <c r="B3154" s="14">
        <v>42.527871804131053</v>
      </c>
      <c r="C3154" s="14">
        <v>34.256446337693184</v>
      </c>
      <c r="D3154" s="5">
        <v>46.741888067975843</v>
      </c>
    </row>
    <row r="3155" spans="1:4" x14ac:dyDescent="0.3">
      <c r="A3155">
        <v>3154</v>
      </c>
      <c r="B3155" s="14">
        <v>44.477442400906519</v>
      </c>
      <c r="C3155" s="14">
        <v>32.833350762833994</v>
      </c>
      <c r="D3155" s="5">
        <v>43.838939527081898</v>
      </c>
    </row>
    <row r="3156" spans="1:4" x14ac:dyDescent="0.3">
      <c r="A3156">
        <v>3155</v>
      </c>
      <c r="B3156" s="14">
        <v>42.800053762721497</v>
      </c>
      <c r="C3156" s="14">
        <v>36.878771446833788</v>
      </c>
      <c r="D3156" s="5">
        <v>42.11386880215251</v>
      </c>
    </row>
    <row r="3157" spans="1:4" x14ac:dyDescent="0.3">
      <c r="A3157">
        <v>3156</v>
      </c>
      <c r="B3157" s="14">
        <v>40.287218384041601</v>
      </c>
      <c r="C3157" s="14">
        <v>35.037184052988572</v>
      </c>
      <c r="D3157" s="5">
        <v>42.898074551634338</v>
      </c>
    </row>
    <row r="3158" spans="1:4" x14ac:dyDescent="0.3">
      <c r="A3158">
        <v>3157</v>
      </c>
      <c r="B3158" s="14">
        <v>42.675807474179983</v>
      </c>
      <c r="C3158" s="14">
        <v>31.888879496245011</v>
      </c>
      <c r="D3158" s="5">
        <v>43.318581455446136</v>
      </c>
    </row>
    <row r="3159" spans="1:4" x14ac:dyDescent="0.3">
      <c r="A3159">
        <v>3158</v>
      </c>
      <c r="B3159" s="14">
        <v>44.313377141975444</v>
      </c>
      <c r="C3159" s="14">
        <v>33.925638007580595</v>
      </c>
      <c r="D3159" s="5">
        <v>41.946284994734988</v>
      </c>
    </row>
    <row r="3160" spans="1:4" x14ac:dyDescent="0.3">
      <c r="A3160">
        <v>3159</v>
      </c>
      <c r="B3160" s="14">
        <v>42.713633838199783</v>
      </c>
      <c r="C3160" s="14">
        <v>34.914141246042071</v>
      </c>
      <c r="D3160" s="5">
        <v>42.537376023799474</v>
      </c>
    </row>
    <row r="3161" spans="1:4" x14ac:dyDescent="0.3">
      <c r="A3161">
        <v>3160</v>
      </c>
      <c r="B3161" s="14">
        <v>43.147349675469776</v>
      </c>
      <c r="C3161" s="14">
        <v>33.530909484179233</v>
      </c>
      <c r="D3161" s="5">
        <v>42.950265720562953</v>
      </c>
    </row>
    <row r="3162" spans="1:4" x14ac:dyDescent="0.3">
      <c r="A3162">
        <v>3161</v>
      </c>
      <c r="B3162" s="14">
        <v>42.406642571387046</v>
      </c>
      <c r="C3162" s="14">
        <v>36.138358744895925</v>
      </c>
      <c r="D3162" s="5">
        <v>41.705736950453641</v>
      </c>
    </row>
    <row r="3163" spans="1:4" x14ac:dyDescent="0.3">
      <c r="A3163">
        <v>3162</v>
      </c>
      <c r="B3163" s="14">
        <v>41.935018314066568</v>
      </c>
      <c r="C3163" s="14">
        <v>36.519305375228328</v>
      </c>
      <c r="D3163" s="5">
        <v>42.931309931081628</v>
      </c>
    </row>
    <row r="3164" spans="1:4" x14ac:dyDescent="0.3">
      <c r="A3164">
        <v>3163</v>
      </c>
      <c r="B3164" s="14">
        <v>43.35381284304345</v>
      </c>
      <c r="C3164" s="14">
        <v>35.554314405601708</v>
      </c>
      <c r="D3164" s="5">
        <v>45.231468074088937</v>
      </c>
    </row>
    <row r="3165" spans="1:4" x14ac:dyDescent="0.3">
      <c r="A3165">
        <v>3164</v>
      </c>
      <c r="B3165" s="14">
        <v>41.154327334673113</v>
      </c>
      <c r="C3165" s="14">
        <v>32.963944677963937</v>
      </c>
      <c r="D3165" s="5">
        <v>44.406618246850925</v>
      </c>
    </row>
    <row r="3166" spans="1:4" x14ac:dyDescent="0.3">
      <c r="A3166">
        <v>3165</v>
      </c>
      <c r="B3166" s="14">
        <v>43.236197248034166</v>
      </c>
      <c r="C3166" s="14">
        <v>34.819239146514185</v>
      </c>
      <c r="D3166" s="5">
        <v>43.110335920851604</v>
      </c>
    </row>
    <row r="3167" spans="1:4" x14ac:dyDescent="0.3">
      <c r="A3167">
        <v>3166</v>
      </c>
      <c r="B3167" s="14">
        <v>46.095398381385358</v>
      </c>
      <c r="C3167" s="14">
        <v>34.251580562963262</v>
      </c>
      <c r="D3167" s="5">
        <v>42.483068856422797</v>
      </c>
    </row>
    <row r="3168" spans="1:4" x14ac:dyDescent="0.3">
      <c r="A3168">
        <v>3167</v>
      </c>
      <c r="B3168" s="14">
        <v>41.400264173361805</v>
      </c>
      <c r="C3168" s="14">
        <v>35.188794709989793</v>
      </c>
      <c r="D3168" s="5">
        <v>43.595959745029525</v>
      </c>
    </row>
    <row r="3169" spans="1:4" x14ac:dyDescent="0.3">
      <c r="A3169">
        <v>3168</v>
      </c>
      <c r="B3169" s="14">
        <v>41.934728022304739</v>
      </c>
      <c r="C3169" s="14">
        <v>34.246463222806668</v>
      </c>
      <c r="D3169" s="5">
        <v>44.270725605974533</v>
      </c>
    </row>
    <row r="3170" spans="1:4" x14ac:dyDescent="0.3">
      <c r="A3170">
        <v>3169</v>
      </c>
      <c r="B3170" s="14">
        <v>43.831493582244995</v>
      </c>
      <c r="C3170" s="14">
        <v>34.730307827693679</v>
      </c>
      <c r="D3170" s="5">
        <v>44.488419338524515</v>
      </c>
    </row>
    <row r="3171" spans="1:4" x14ac:dyDescent="0.3">
      <c r="A3171">
        <v>3170</v>
      </c>
      <c r="B3171" s="14">
        <v>42.971365465662934</v>
      </c>
      <c r="C3171" s="14">
        <v>35.863127313138861</v>
      </c>
      <c r="D3171" s="5">
        <v>42.133743466907646</v>
      </c>
    </row>
    <row r="3172" spans="1:4" x14ac:dyDescent="0.3">
      <c r="A3172">
        <v>3171</v>
      </c>
      <c r="B3172" s="14">
        <v>42.277469690785715</v>
      </c>
      <c r="C3172" s="14">
        <v>35.486995456718091</v>
      </c>
      <c r="D3172" s="5">
        <v>41.67210216280084</v>
      </c>
    </row>
    <row r="3173" spans="1:4" x14ac:dyDescent="0.3">
      <c r="A3173">
        <v>3172</v>
      </c>
      <c r="B3173" s="14">
        <v>41.953855294783793</v>
      </c>
      <c r="C3173" s="14">
        <v>34.254999833347554</v>
      </c>
      <c r="D3173" s="5">
        <v>41.460286789762002</v>
      </c>
    </row>
    <row r="3174" spans="1:4" x14ac:dyDescent="0.3">
      <c r="A3174">
        <v>3173</v>
      </c>
      <c r="B3174" s="14">
        <v>43.852948833015319</v>
      </c>
      <c r="C3174" s="14">
        <v>33.748396798940036</v>
      </c>
      <c r="D3174" s="5">
        <v>42.151482797810523</v>
      </c>
    </row>
    <row r="3175" spans="1:4" x14ac:dyDescent="0.3">
      <c r="A3175">
        <v>3174</v>
      </c>
      <c r="B3175" s="14">
        <v>41.027539483241725</v>
      </c>
      <c r="C3175" s="14">
        <v>35.086477329211668</v>
      </c>
      <c r="D3175" s="5">
        <v>44.182881923298879</v>
      </c>
    </row>
    <row r="3176" spans="1:4" x14ac:dyDescent="0.3">
      <c r="A3176">
        <v>3175</v>
      </c>
      <c r="B3176" s="14">
        <v>42.720934079010405</v>
      </c>
      <c r="C3176" s="14">
        <v>36.061382052017052</v>
      </c>
      <c r="D3176" s="5">
        <v>41.14052630289352</v>
      </c>
    </row>
    <row r="3177" spans="1:4" x14ac:dyDescent="0.3">
      <c r="A3177">
        <v>3176</v>
      </c>
      <c r="B3177" s="14">
        <v>42.735226288080902</v>
      </c>
      <c r="C3177" s="14">
        <v>35.21921288005727</v>
      </c>
      <c r="D3177" s="5">
        <v>43.280349399965957</v>
      </c>
    </row>
    <row r="3178" spans="1:4" x14ac:dyDescent="0.3">
      <c r="A3178">
        <v>3177</v>
      </c>
      <c r="B3178" s="14">
        <v>43.559464719398015</v>
      </c>
      <c r="C3178" s="14">
        <v>34.798352445629078</v>
      </c>
      <c r="D3178" s="5">
        <v>40.181735291331528</v>
      </c>
    </row>
    <row r="3179" spans="1:4" x14ac:dyDescent="0.3">
      <c r="A3179">
        <v>3178</v>
      </c>
      <c r="B3179" s="14">
        <v>44.809569825245077</v>
      </c>
      <c r="C3179" s="14">
        <v>32.989317746904696</v>
      </c>
      <c r="D3179" s="5">
        <v>42.734328864227848</v>
      </c>
    </row>
    <row r="3180" spans="1:4" x14ac:dyDescent="0.3">
      <c r="A3180">
        <v>3179</v>
      </c>
      <c r="B3180" s="14">
        <v>42.440226979710275</v>
      </c>
      <c r="C3180" s="14">
        <v>33.690143936386974</v>
      </c>
      <c r="D3180" s="5">
        <v>44.234892779365239</v>
      </c>
    </row>
    <row r="3181" spans="1:4" x14ac:dyDescent="0.3">
      <c r="A3181">
        <v>3180</v>
      </c>
      <c r="B3181" s="14">
        <v>44.833743621895678</v>
      </c>
      <c r="C3181" s="14">
        <v>34.412773053069799</v>
      </c>
      <c r="D3181" s="5">
        <v>43.701943979948148</v>
      </c>
    </row>
    <row r="3182" spans="1:4" x14ac:dyDescent="0.3">
      <c r="A3182">
        <v>3181</v>
      </c>
      <c r="B3182" s="14">
        <v>43.031957183156422</v>
      </c>
      <c r="C3182" s="14">
        <v>36.04646481429527</v>
      </c>
      <c r="D3182" s="5">
        <v>41.331557403815673</v>
      </c>
    </row>
    <row r="3183" spans="1:4" x14ac:dyDescent="0.3">
      <c r="A3183">
        <v>3182</v>
      </c>
      <c r="B3183" s="14">
        <v>41.524892440761455</v>
      </c>
      <c r="C3183" s="14">
        <v>33.665903040182847</v>
      </c>
      <c r="D3183" s="5">
        <v>45.115038172565136</v>
      </c>
    </row>
    <row r="3184" spans="1:4" x14ac:dyDescent="0.3">
      <c r="A3184">
        <v>3183</v>
      </c>
      <c r="B3184" s="14">
        <v>41.609341240868936</v>
      </c>
      <c r="C3184" s="14">
        <v>34.928080705142222</v>
      </c>
      <c r="D3184" s="5">
        <v>43.707862703638199</v>
      </c>
    </row>
    <row r="3185" spans="1:4" x14ac:dyDescent="0.3">
      <c r="A3185">
        <v>3184</v>
      </c>
      <c r="B3185" s="14">
        <v>44.923713763804216</v>
      </c>
      <c r="C3185" s="14">
        <v>34.877442355541376</v>
      </c>
      <c r="D3185" s="5">
        <v>43.503448115710768</v>
      </c>
    </row>
    <row r="3186" spans="1:4" x14ac:dyDescent="0.3">
      <c r="A3186">
        <v>3185</v>
      </c>
      <c r="B3186" s="14">
        <v>42.452600440292734</v>
      </c>
      <c r="C3186" s="14">
        <v>34.33426870860184</v>
      </c>
      <c r="D3186" s="5">
        <v>44.085414821485571</v>
      </c>
    </row>
    <row r="3187" spans="1:4" x14ac:dyDescent="0.3">
      <c r="A3187">
        <v>3186</v>
      </c>
      <c r="B3187" s="14">
        <v>43.467068876683257</v>
      </c>
      <c r="C3187" s="14">
        <v>33.513409122567126</v>
      </c>
      <c r="D3187" s="5">
        <v>43.494750725911473</v>
      </c>
    </row>
    <row r="3188" spans="1:4" x14ac:dyDescent="0.3">
      <c r="A3188">
        <v>3187</v>
      </c>
      <c r="B3188" s="14">
        <v>40.488582161007884</v>
      </c>
      <c r="C3188" s="14">
        <v>33.291021084427079</v>
      </c>
      <c r="D3188" s="5">
        <v>42.290719450052251</v>
      </c>
    </row>
    <row r="3189" spans="1:4" x14ac:dyDescent="0.3">
      <c r="A3189">
        <v>3188</v>
      </c>
      <c r="B3189" s="14">
        <v>43.512482224060179</v>
      </c>
      <c r="C3189" s="14">
        <v>34.359501430823663</v>
      </c>
      <c r="D3189" s="5">
        <v>43.392657614900862</v>
      </c>
    </row>
    <row r="3190" spans="1:4" x14ac:dyDescent="0.3">
      <c r="A3190">
        <v>3189</v>
      </c>
      <c r="B3190" s="14">
        <v>42.815183665463366</v>
      </c>
      <c r="C3190" s="14">
        <v>33.418983936168594</v>
      </c>
      <c r="D3190" s="5">
        <v>43.202117997688092</v>
      </c>
    </row>
    <row r="3191" spans="1:4" x14ac:dyDescent="0.3">
      <c r="A3191">
        <v>3190</v>
      </c>
      <c r="B3191" s="14">
        <v>45.171370561108994</v>
      </c>
      <c r="C3191" s="14">
        <v>34.360918434780523</v>
      </c>
      <c r="D3191" s="5">
        <v>43.81226496212485</v>
      </c>
    </row>
    <row r="3192" spans="1:4" x14ac:dyDescent="0.3">
      <c r="A3192">
        <v>3191</v>
      </c>
      <c r="B3192" s="14">
        <v>44.490061055412056</v>
      </c>
      <c r="C3192" s="14">
        <v>34.244734789313306</v>
      </c>
      <c r="D3192" s="5">
        <v>45.172724893371843</v>
      </c>
    </row>
    <row r="3193" spans="1:4" x14ac:dyDescent="0.3">
      <c r="A3193">
        <v>3192</v>
      </c>
      <c r="B3193" s="14">
        <v>42.999565856363319</v>
      </c>
      <c r="C3193" s="14">
        <v>33.593575300345428</v>
      </c>
      <c r="D3193" s="5">
        <v>43.382260554440677</v>
      </c>
    </row>
    <row r="3194" spans="1:4" x14ac:dyDescent="0.3">
      <c r="A3194">
        <v>3193</v>
      </c>
      <c r="B3194" s="14">
        <v>43.045889668689121</v>
      </c>
      <c r="C3194" s="14">
        <v>33.808248978958552</v>
      </c>
      <c r="D3194" s="5">
        <v>43.615462034332118</v>
      </c>
    </row>
    <row r="3195" spans="1:4" x14ac:dyDescent="0.3">
      <c r="A3195">
        <v>3194</v>
      </c>
      <c r="B3195" s="14">
        <v>40.595175726298088</v>
      </c>
      <c r="C3195" s="14">
        <v>35.089697846392511</v>
      </c>
      <c r="D3195" s="5">
        <v>42.534704098675931</v>
      </c>
    </row>
    <row r="3196" spans="1:4" x14ac:dyDescent="0.3">
      <c r="A3196">
        <v>3195</v>
      </c>
      <c r="B3196" s="14">
        <v>42.20429602140775</v>
      </c>
      <c r="C3196" s="14">
        <v>34.321190945361543</v>
      </c>
      <c r="D3196" s="5">
        <v>45.817301196436546</v>
      </c>
    </row>
    <row r="3197" spans="1:4" x14ac:dyDescent="0.3">
      <c r="A3197">
        <v>3196</v>
      </c>
      <c r="B3197" s="14">
        <v>42.94554917365295</v>
      </c>
      <c r="C3197" s="14">
        <v>33.350127657695516</v>
      </c>
      <c r="D3197" s="5">
        <v>42.312322416892194</v>
      </c>
    </row>
    <row r="3198" spans="1:4" x14ac:dyDescent="0.3">
      <c r="A3198">
        <v>3197</v>
      </c>
      <c r="B3198" s="14">
        <v>45.263448632484746</v>
      </c>
      <c r="C3198" s="14">
        <v>35.322321242877443</v>
      </c>
      <c r="D3198" s="5">
        <v>45.595005002319319</v>
      </c>
    </row>
    <row r="3199" spans="1:4" x14ac:dyDescent="0.3">
      <c r="A3199">
        <v>3198</v>
      </c>
      <c r="B3199" s="14">
        <v>41.944095902122271</v>
      </c>
      <c r="C3199" s="14">
        <v>33.122304835427933</v>
      </c>
      <c r="D3199" s="5">
        <v>43.916433289126189</v>
      </c>
    </row>
    <row r="3200" spans="1:4" x14ac:dyDescent="0.3">
      <c r="A3200">
        <v>3199</v>
      </c>
      <c r="B3200" s="14">
        <v>41.267521120287469</v>
      </c>
      <c r="C3200" s="14">
        <v>34.005024945646348</v>
      </c>
      <c r="D3200" s="5">
        <v>44.223791753512884</v>
      </c>
    </row>
    <row r="3201" spans="1:4" x14ac:dyDescent="0.3">
      <c r="A3201">
        <v>3200</v>
      </c>
      <c r="B3201" s="14">
        <v>43.361838689768753</v>
      </c>
      <c r="C3201" s="14">
        <v>33.61971118963104</v>
      </c>
      <c r="D3201" s="5">
        <v>41.406186907864935</v>
      </c>
    </row>
    <row r="3202" spans="1:4" x14ac:dyDescent="0.3">
      <c r="A3202">
        <v>3201</v>
      </c>
      <c r="B3202" s="14">
        <v>45.494400024482403</v>
      </c>
      <c r="C3202" s="14">
        <v>34.456209162329607</v>
      </c>
      <c r="D3202" s="5">
        <v>42.473419009654918</v>
      </c>
    </row>
    <row r="3203" spans="1:4" x14ac:dyDescent="0.3">
      <c r="A3203">
        <v>3202</v>
      </c>
      <c r="B3203" s="14">
        <v>44.015204234439494</v>
      </c>
      <c r="C3203" s="14">
        <v>34.291681504844796</v>
      </c>
      <c r="D3203" s="5">
        <v>44.891217791008344</v>
      </c>
    </row>
    <row r="3204" spans="1:4" x14ac:dyDescent="0.3">
      <c r="A3204">
        <v>3203</v>
      </c>
      <c r="B3204" s="14">
        <v>45.080414424126793</v>
      </c>
      <c r="C3204" s="14">
        <v>33.115604896807511</v>
      </c>
      <c r="D3204" s="5">
        <v>43.292524867707122</v>
      </c>
    </row>
    <row r="3205" spans="1:4" x14ac:dyDescent="0.3">
      <c r="A3205">
        <v>3204</v>
      </c>
      <c r="B3205" s="14">
        <v>41.630451148386314</v>
      </c>
      <c r="C3205" s="14">
        <v>35.79335293485088</v>
      </c>
      <c r="D3205" s="5">
        <v>44.285629820419587</v>
      </c>
    </row>
    <row r="3206" spans="1:4" x14ac:dyDescent="0.3">
      <c r="A3206">
        <v>3205</v>
      </c>
      <c r="B3206" s="14">
        <v>44.021848684393284</v>
      </c>
      <c r="C3206" s="14">
        <v>32.087222345453512</v>
      </c>
      <c r="D3206" s="5">
        <v>43.5770444644007</v>
      </c>
    </row>
    <row r="3207" spans="1:4" x14ac:dyDescent="0.3">
      <c r="A3207">
        <v>3206</v>
      </c>
      <c r="B3207" s="14">
        <v>42.914089153317363</v>
      </c>
      <c r="C3207" s="14">
        <v>35.41615603396248</v>
      </c>
      <c r="D3207" s="5">
        <v>44.259398093177694</v>
      </c>
    </row>
    <row r="3208" spans="1:4" x14ac:dyDescent="0.3">
      <c r="A3208">
        <v>3207</v>
      </c>
      <c r="B3208" s="14">
        <v>42.451563203510041</v>
      </c>
      <c r="C3208" s="14">
        <v>34.873257370555912</v>
      </c>
      <c r="D3208" s="5">
        <v>42.285005893158477</v>
      </c>
    </row>
    <row r="3209" spans="1:4" x14ac:dyDescent="0.3">
      <c r="A3209">
        <v>3208</v>
      </c>
      <c r="B3209" s="14">
        <v>43.242162183041707</v>
      </c>
      <c r="C3209" s="14">
        <v>33.596592614072563</v>
      </c>
      <c r="D3209" s="5">
        <v>42.644511003326187</v>
      </c>
    </row>
    <row r="3210" spans="1:4" x14ac:dyDescent="0.3">
      <c r="A3210">
        <v>3209</v>
      </c>
      <c r="B3210" s="14">
        <v>44.092486870754996</v>
      </c>
      <c r="C3210" s="14">
        <v>35.058753733992134</v>
      </c>
      <c r="D3210" s="5">
        <v>43.849112679572471</v>
      </c>
    </row>
    <row r="3211" spans="1:4" x14ac:dyDescent="0.3">
      <c r="A3211">
        <v>3210</v>
      </c>
      <c r="B3211" s="14">
        <v>43.568650736090191</v>
      </c>
      <c r="C3211" s="14">
        <v>35.344666309373707</v>
      </c>
      <c r="D3211" s="5">
        <v>42.207173694918488</v>
      </c>
    </row>
    <row r="3212" spans="1:4" x14ac:dyDescent="0.3">
      <c r="A3212">
        <v>3211</v>
      </c>
      <c r="B3212" s="14">
        <v>42.701056473952363</v>
      </c>
      <c r="C3212" s="14">
        <v>32.772813602323993</v>
      </c>
      <c r="D3212" s="5">
        <v>44.799310301785894</v>
      </c>
    </row>
    <row r="3213" spans="1:4" x14ac:dyDescent="0.3">
      <c r="A3213">
        <v>3212</v>
      </c>
      <c r="B3213" s="14">
        <v>42.307620250883403</v>
      </c>
      <c r="C3213" s="14">
        <v>33.568896848814497</v>
      </c>
      <c r="D3213" s="5">
        <v>43.287807615430324</v>
      </c>
    </row>
    <row r="3214" spans="1:4" x14ac:dyDescent="0.3">
      <c r="A3214">
        <v>3213</v>
      </c>
      <c r="B3214" s="14">
        <v>44.548764513765072</v>
      </c>
      <c r="C3214" s="14">
        <v>34.46922490313883</v>
      </c>
      <c r="D3214" s="5">
        <v>42.199172311819311</v>
      </c>
    </row>
    <row r="3215" spans="1:4" x14ac:dyDescent="0.3">
      <c r="A3215">
        <v>3214</v>
      </c>
      <c r="B3215" s="14">
        <v>42.301453364006491</v>
      </c>
      <c r="C3215" s="14">
        <v>33.972404080852648</v>
      </c>
      <c r="D3215" s="5">
        <v>41.837933979667135</v>
      </c>
    </row>
    <row r="3216" spans="1:4" x14ac:dyDescent="0.3">
      <c r="A3216">
        <v>3215</v>
      </c>
      <c r="B3216" s="14">
        <v>42.378367108276066</v>
      </c>
      <c r="C3216" s="14">
        <v>33.15563987483943</v>
      </c>
      <c r="D3216" s="5">
        <v>42.705978737604951</v>
      </c>
    </row>
    <row r="3217" spans="1:4" x14ac:dyDescent="0.3">
      <c r="A3217">
        <v>3216</v>
      </c>
      <c r="B3217" s="14">
        <v>46.016537385021678</v>
      </c>
      <c r="C3217" s="14">
        <v>35.611048765832486</v>
      </c>
      <c r="D3217" s="5">
        <v>45.199596560788471</v>
      </c>
    </row>
    <row r="3218" spans="1:4" x14ac:dyDescent="0.3">
      <c r="A3218">
        <v>3217</v>
      </c>
      <c r="B3218" s="14">
        <v>43.716218478409033</v>
      </c>
      <c r="C3218" s="14">
        <v>34.785284966817272</v>
      </c>
      <c r="D3218" s="5">
        <v>44.683142535887612</v>
      </c>
    </row>
    <row r="3219" spans="1:4" x14ac:dyDescent="0.3">
      <c r="A3219">
        <v>3218</v>
      </c>
      <c r="B3219" s="14">
        <v>43.930800007255137</v>
      </c>
      <c r="C3219" s="14">
        <v>34.293574501444482</v>
      </c>
      <c r="D3219" s="5">
        <v>39.520252755596964</v>
      </c>
    </row>
    <row r="3220" spans="1:4" x14ac:dyDescent="0.3">
      <c r="A3220">
        <v>3219</v>
      </c>
      <c r="B3220" s="14">
        <v>43.520106334441564</v>
      </c>
      <c r="C3220" s="14">
        <v>33.033157792623157</v>
      </c>
      <c r="D3220" s="5">
        <v>43.550368287020895</v>
      </c>
    </row>
    <row r="3221" spans="1:4" x14ac:dyDescent="0.3">
      <c r="A3221">
        <v>3220</v>
      </c>
      <c r="B3221" s="14">
        <v>42.991220584799933</v>
      </c>
      <c r="C3221" s="14">
        <v>32.496051705822929</v>
      </c>
      <c r="D3221" s="5">
        <v>41.812138100966983</v>
      </c>
    </row>
    <row r="3222" spans="1:4" x14ac:dyDescent="0.3">
      <c r="A3222">
        <v>3221</v>
      </c>
      <c r="B3222" s="14">
        <v>44.605626232523818</v>
      </c>
      <c r="C3222" s="14">
        <v>33.891015599848487</v>
      </c>
      <c r="D3222" s="5">
        <v>41.89191714205424</v>
      </c>
    </row>
    <row r="3223" spans="1:4" x14ac:dyDescent="0.3">
      <c r="A3223">
        <v>3222</v>
      </c>
      <c r="B3223" s="14">
        <v>43.218713881034688</v>
      </c>
      <c r="C3223" s="14">
        <v>34.17519183870747</v>
      </c>
      <c r="D3223" s="5">
        <v>44.777892692802503</v>
      </c>
    </row>
    <row r="3224" spans="1:4" x14ac:dyDescent="0.3">
      <c r="A3224">
        <v>3223</v>
      </c>
      <c r="B3224" s="14">
        <v>42.919362356883632</v>
      </c>
      <c r="C3224" s="14">
        <v>35.541205179397288</v>
      </c>
      <c r="D3224" s="5">
        <v>42.587338843859314</v>
      </c>
    </row>
    <row r="3225" spans="1:4" x14ac:dyDescent="0.3">
      <c r="A3225">
        <v>3224</v>
      </c>
      <c r="B3225" s="14">
        <v>44.787680834355257</v>
      </c>
      <c r="C3225" s="14">
        <v>34.912390594536113</v>
      </c>
      <c r="D3225" s="5">
        <v>42.745405358107462</v>
      </c>
    </row>
    <row r="3226" spans="1:4" x14ac:dyDescent="0.3">
      <c r="A3226">
        <v>3225</v>
      </c>
      <c r="B3226" s="14">
        <v>42.482971930678872</v>
      </c>
      <c r="C3226" s="14">
        <v>35.845861370424167</v>
      </c>
      <c r="D3226" s="5">
        <v>42.504354455005213</v>
      </c>
    </row>
    <row r="3227" spans="1:4" x14ac:dyDescent="0.3">
      <c r="A3227">
        <v>3226</v>
      </c>
      <c r="B3227" s="14">
        <v>40.723243369064505</v>
      </c>
      <c r="C3227" s="14">
        <v>34.131749820541302</v>
      </c>
      <c r="D3227" s="5">
        <v>42.618327037212623</v>
      </c>
    </row>
    <row r="3228" spans="1:4" x14ac:dyDescent="0.3">
      <c r="A3228">
        <v>3227</v>
      </c>
      <c r="B3228" s="14">
        <v>41.328668740302483</v>
      </c>
      <c r="C3228" s="14">
        <v>35.937344602380463</v>
      </c>
      <c r="D3228" s="5">
        <v>43.522694456472983</v>
      </c>
    </row>
    <row r="3229" spans="1:4" x14ac:dyDescent="0.3">
      <c r="A3229">
        <v>3228</v>
      </c>
      <c r="B3229" s="14">
        <v>42.539770481670068</v>
      </c>
      <c r="C3229" s="14">
        <v>32.938367213521992</v>
      </c>
      <c r="D3229" s="5">
        <v>42.514849761510213</v>
      </c>
    </row>
    <row r="3230" spans="1:4" x14ac:dyDescent="0.3">
      <c r="A3230">
        <v>3229</v>
      </c>
      <c r="B3230" s="14">
        <v>44.878127276465435</v>
      </c>
      <c r="C3230" s="14">
        <v>32.344703045751238</v>
      </c>
      <c r="D3230" s="5">
        <v>43.045161515767475</v>
      </c>
    </row>
    <row r="3231" spans="1:4" x14ac:dyDescent="0.3">
      <c r="A3231">
        <v>3230</v>
      </c>
      <c r="B3231" s="14">
        <v>43.446579754347447</v>
      </c>
      <c r="C3231" s="14">
        <v>34.309765273246754</v>
      </c>
      <c r="D3231" s="5">
        <v>43.737381492880871</v>
      </c>
    </row>
    <row r="3232" spans="1:4" x14ac:dyDescent="0.3">
      <c r="A3232">
        <v>3231</v>
      </c>
      <c r="B3232" s="14">
        <v>41.248151022056682</v>
      </c>
      <c r="C3232" s="14">
        <v>34.860666278906038</v>
      </c>
      <c r="D3232" s="5">
        <v>41.3745096786228</v>
      </c>
    </row>
    <row r="3233" spans="1:4" x14ac:dyDescent="0.3">
      <c r="A3233">
        <v>3232</v>
      </c>
      <c r="B3233" s="14">
        <v>41.212979811538816</v>
      </c>
      <c r="C3233" s="14">
        <v>33.270491606774719</v>
      </c>
      <c r="D3233" s="5">
        <v>44.411834038089111</v>
      </c>
    </row>
    <row r="3234" spans="1:4" x14ac:dyDescent="0.3">
      <c r="A3234">
        <v>3233</v>
      </c>
      <c r="B3234" s="14">
        <v>44.219165194722734</v>
      </c>
      <c r="C3234" s="14">
        <v>34.618904154588748</v>
      </c>
      <c r="D3234" s="5">
        <v>43.639460666686631</v>
      </c>
    </row>
    <row r="3235" spans="1:4" x14ac:dyDescent="0.3">
      <c r="A3235">
        <v>3234</v>
      </c>
      <c r="B3235" s="14">
        <v>40.97358506927101</v>
      </c>
      <c r="C3235" s="14">
        <v>33.488653797528642</v>
      </c>
      <c r="D3235" s="5">
        <v>45.26147017466247</v>
      </c>
    </row>
    <row r="3236" spans="1:4" x14ac:dyDescent="0.3">
      <c r="A3236">
        <v>3235</v>
      </c>
      <c r="B3236" s="14">
        <v>42.320956533230088</v>
      </c>
      <c r="C3236" s="14">
        <v>36.120051675037104</v>
      </c>
      <c r="D3236" s="5">
        <v>39.149238246402277</v>
      </c>
    </row>
    <row r="3237" spans="1:4" x14ac:dyDescent="0.3">
      <c r="A3237">
        <v>3236</v>
      </c>
      <c r="B3237" s="14">
        <v>42.890152342892428</v>
      </c>
      <c r="C3237" s="14">
        <v>35.556670929429814</v>
      </c>
      <c r="D3237" s="5">
        <v>44.088381862026786</v>
      </c>
    </row>
    <row r="3238" spans="1:4" x14ac:dyDescent="0.3">
      <c r="A3238">
        <v>3237</v>
      </c>
      <c r="B3238" s="14">
        <v>44.022292521654094</v>
      </c>
      <c r="C3238" s="14">
        <v>33.423118063862297</v>
      </c>
      <c r="D3238" s="5">
        <v>43.165460810898004</v>
      </c>
    </row>
    <row r="3239" spans="1:4" x14ac:dyDescent="0.3">
      <c r="A3239">
        <v>3238</v>
      </c>
      <c r="B3239" s="14">
        <v>42.886318339934903</v>
      </c>
      <c r="C3239" s="14">
        <v>34.513197785007748</v>
      </c>
      <c r="D3239" s="5">
        <v>43.256493537832931</v>
      </c>
    </row>
    <row r="3240" spans="1:4" x14ac:dyDescent="0.3">
      <c r="A3240">
        <v>3239</v>
      </c>
      <c r="B3240" s="14">
        <v>46.028064726336474</v>
      </c>
      <c r="C3240" s="14">
        <v>33.586705976383243</v>
      </c>
      <c r="D3240" s="5">
        <v>45.636881891374045</v>
      </c>
    </row>
    <row r="3241" spans="1:4" x14ac:dyDescent="0.3">
      <c r="A3241">
        <v>3240</v>
      </c>
      <c r="B3241" s="14">
        <v>43.652105657518604</v>
      </c>
      <c r="C3241" s="14">
        <v>34.905125619468116</v>
      </c>
      <c r="D3241" s="5">
        <v>43.821845315910856</v>
      </c>
    </row>
    <row r="3242" spans="1:4" x14ac:dyDescent="0.3">
      <c r="A3242">
        <v>3241</v>
      </c>
      <c r="B3242" s="14">
        <v>43.788706783675494</v>
      </c>
      <c r="C3242" s="14">
        <v>34.587276189603628</v>
      </c>
      <c r="D3242" s="5">
        <v>43.91794135460448</v>
      </c>
    </row>
    <row r="3243" spans="1:4" x14ac:dyDescent="0.3">
      <c r="A3243">
        <v>3242</v>
      </c>
      <c r="B3243" s="14">
        <v>41.239236621432248</v>
      </c>
      <c r="C3243" s="14">
        <v>32.832407409231848</v>
      </c>
      <c r="D3243" s="5">
        <v>43.326249605623801</v>
      </c>
    </row>
    <row r="3244" spans="1:4" x14ac:dyDescent="0.3">
      <c r="A3244">
        <v>3243</v>
      </c>
      <c r="B3244" s="14">
        <v>41.50299663196801</v>
      </c>
      <c r="C3244" s="14">
        <v>35.248049495735707</v>
      </c>
      <c r="D3244" s="5">
        <v>44.446184727539432</v>
      </c>
    </row>
    <row r="3245" spans="1:4" x14ac:dyDescent="0.3">
      <c r="A3245">
        <v>3244</v>
      </c>
      <c r="B3245" s="14">
        <v>41.597558637351426</v>
      </c>
      <c r="C3245" s="14">
        <v>33.143348042718692</v>
      </c>
      <c r="D3245" s="5">
        <v>43.77066875914241</v>
      </c>
    </row>
    <row r="3246" spans="1:4" x14ac:dyDescent="0.3">
      <c r="A3246">
        <v>3245</v>
      </c>
      <c r="B3246" s="14">
        <v>42.007212024097399</v>
      </c>
      <c r="C3246" s="14">
        <v>33.517930337039907</v>
      </c>
      <c r="D3246" s="5">
        <v>44.185263643357736</v>
      </c>
    </row>
    <row r="3247" spans="1:4" x14ac:dyDescent="0.3">
      <c r="A3247">
        <v>3246</v>
      </c>
      <c r="B3247" s="14">
        <v>44.58750247066304</v>
      </c>
      <c r="C3247" s="14">
        <v>35.966234780737416</v>
      </c>
      <c r="D3247" s="5">
        <v>43.887105936285629</v>
      </c>
    </row>
    <row r="3248" spans="1:4" x14ac:dyDescent="0.3">
      <c r="A3248">
        <v>3247</v>
      </c>
      <c r="B3248" s="14">
        <v>47.12630012982909</v>
      </c>
      <c r="C3248" s="14">
        <v>35.03733982654142</v>
      </c>
      <c r="D3248" s="5">
        <v>40.774932644053877</v>
      </c>
    </row>
    <row r="3249" spans="1:4" x14ac:dyDescent="0.3">
      <c r="A3249">
        <v>3248</v>
      </c>
      <c r="B3249" s="14">
        <v>42.368474713447149</v>
      </c>
      <c r="C3249" s="14">
        <v>33.797763674718318</v>
      </c>
      <c r="D3249" s="5">
        <v>42.286822567966603</v>
      </c>
    </row>
    <row r="3250" spans="1:4" x14ac:dyDescent="0.3">
      <c r="A3250">
        <v>3249</v>
      </c>
      <c r="B3250" s="14">
        <v>44.064555998851397</v>
      </c>
      <c r="C3250" s="14">
        <v>35.173598588731167</v>
      </c>
      <c r="D3250" s="5">
        <v>42.339372550110753</v>
      </c>
    </row>
    <row r="3251" spans="1:4" x14ac:dyDescent="0.3">
      <c r="A3251">
        <v>3250</v>
      </c>
      <c r="B3251" s="14">
        <v>45.002889820821125</v>
      </c>
      <c r="C3251" s="14">
        <v>35.875599080928673</v>
      </c>
      <c r="D3251" s="5">
        <v>41.490207511771416</v>
      </c>
    </row>
    <row r="3252" spans="1:4" x14ac:dyDescent="0.3">
      <c r="A3252">
        <v>3251</v>
      </c>
      <c r="B3252" s="14">
        <v>41.54428238296218</v>
      </c>
      <c r="C3252" s="14">
        <v>35.196723788474372</v>
      </c>
      <c r="D3252" s="5">
        <v>40.214120264083313</v>
      </c>
    </row>
    <row r="3253" spans="1:4" x14ac:dyDescent="0.3">
      <c r="A3253">
        <v>3252</v>
      </c>
      <c r="B3253" s="14">
        <v>47.019045180938392</v>
      </c>
      <c r="C3253" s="14">
        <v>35.976432749859555</v>
      </c>
      <c r="D3253" s="5">
        <v>43.974435280648329</v>
      </c>
    </row>
    <row r="3254" spans="1:4" x14ac:dyDescent="0.3">
      <c r="A3254">
        <v>3253</v>
      </c>
      <c r="B3254" s="14">
        <v>42.513727399499913</v>
      </c>
      <c r="C3254" s="14">
        <v>33.797988035704527</v>
      </c>
      <c r="D3254" s="5">
        <v>44.925202449184191</v>
      </c>
    </row>
    <row r="3255" spans="1:4" x14ac:dyDescent="0.3">
      <c r="A3255">
        <v>3254</v>
      </c>
      <c r="B3255" s="14">
        <v>42.138658125578864</v>
      </c>
      <c r="C3255" s="14">
        <v>35.436424510359352</v>
      </c>
      <c r="D3255" s="5">
        <v>44.423899433227149</v>
      </c>
    </row>
    <row r="3256" spans="1:4" x14ac:dyDescent="0.3">
      <c r="A3256">
        <v>3255</v>
      </c>
      <c r="B3256" s="14">
        <v>44.093366705659001</v>
      </c>
      <c r="C3256" s="14">
        <v>33.34127640798885</v>
      </c>
      <c r="D3256" s="5">
        <v>45.689318452840801</v>
      </c>
    </row>
    <row r="3257" spans="1:4" x14ac:dyDescent="0.3">
      <c r="A3257">
        <v>3256</v>
      </c>
      <c r="B3257" s="14">
        <v>41.440555668311539</v>
      </c>
      <c r="C3257" s="14">
        <v>34.452252826138405</v>
      </c>
      <c r="D3257" s="5">
        <v>43.910890278433783</v>
      </c>
    </row>
    <row r="3258" spans="1:4" x14ac:dyDescent="0.3">
      <c r="A3258">
        <v>3257</v>
      </c>
      <c r="B3258" s="14">
        <v>43.47040183021511</v>
      </c>
      <c r="C3258" s="14">
        <v>35.123827683711809</v>
      </c>
      <c r="D3258" s="5">
        <v>40.607005930972832</v>
      </c>
    </row>
    <row r="3259" spans="1:4" x14ac:dyDescent="0.3">
      <c r="A3259">
        <v>3258</v>
      </c>
      <c r="B3259" s="14">
        <v>42.02245746016343</v>
      </c>
      <c r="C3259" s="14">
        <v>35.250904695457827</v>
      </c>
      <c r="D3259" s="5">
        <v>44.443727409510984</v>
      </c>
    </row>
    <row r="3260" spans="1:4" x14ac:dyDescent="0.3">
      <c r="A3260">
        <v>3259</v>
      </c>
      <c r="B3260" s="14">
        <v>43.635633437854558</v>
      </c>
      <c r="C3260" s="14">
        <v>37.372286332289015</v>
      </c>
      <c r="D3260" s="5">
        <v>42.914595074424334</v>
      </c>
    </row>
    <row r="3261" spans="1:4" x14ac:dyDescent="0.3">
      <c r="A3261">
        <v>3260</v>
      </c>
      <c r="B3261" s="14">
        <v>42.517974927207156</v>
      </c>
      <c r="C3261" s="14">
        <v>32.617596681343421</v>
      </c>
      <c r="D3261" s="5">
        <v>44.25765143001442</v>
      </c>
    </row>
    <row r="3262" spans="1:4" x14ac:dyDescent="0.3">
      <c r="A3262">
        <v>3261</v>
      </c>
      <c r="B3262" s="14">
        <v>42.486472998792749</v>
      </c>
      <c r="C3262" s="14">
        <v>36.506025862777108</v>
      </c>
      <c r="D3262" s="5">
        <v>42.7099284237813</v>
      </c>
    </row>
    <row r="3263" spans="1:4" x14ac:dyDescent="0.3">
      <c r="A3263">
        <v>3262</v>
      </c>
      <c r="B3263" s="14">
        <v>41.740911567352434</v>
      </c>
      <c r="C3263" s="14">
        <v>36.763583558273339</v>
      </c>
      <c r="D3263" s="5">
        <v>42.118941607563002</v>
      </c>
    </row>
    <row r="3264" spans="1:4" x14ac:dyDescent="0.3">
      <c r="A3264">
        <v>3263</v>
      </c>
      <c r="B3264" s="14">
        <v>44.370123013698631</v>
      </c>
      <c r="C3264" s="14">
        <v>34.498840299503556</v>
      </c>
      <c r="D3264" s="5">
        <v>43.477891322822664</v>
      </c>
    </row>
    <row r="3265" spans="1:4" x14ac:dyDescent="0.3">
      <c r="A3265">
        <v>3264</v>
      </c>
      <c r="B3265" s="14">
        <v>44.128920289738559</v>
      </c>
      <c r="C3265" s="14">
        <v>31.92617599518147</v>
      </c>
      <c r="D3265" s="5">
        <v>42.413059126487326</v>
      </c>
    </row>
    <row r="3266" spans="1:4" x14ac:dyDescent="0.3">
      <c r="A3266">
        <v>3265</v>
      </c>
      <c r="B3266" s="14">
        <v>44.678582036524226</v>
      </c>
      <c r="C3266" s="14">
        <v>35.915156237587134</v>
      </c>
      <c r="D3266" s="5">
        <v>45.603960804629047</v>
      </c>
    </row>
    <row r="3267" spans="1:4" x14ac:dyDescent="0.3">
      <c r="A3267">
        <v>3266</v>
      </c>
      <c r="B3267" s="14">
        <v>45.840805259390208</v>
      </c>
      <c r="C3267" s="14">
        <v>32.692030201007917</v>
      </c>
      <c r="D3267" s="5">
        <v>43.14187975353078</v>
      </c>
    </row>
    <row r="3268" spans="1:4" x14ac:dyDescent="0.3">
      <c r="A3268">
        <v>3267</v>
      </c>
      <c r="B3268" s="14">
        <v>43.227987688958692</v>
      </c>
      <c r="C3268" s="14">
        <v>33.790470662582003</v>
      </c>
      <c r="D3268" s="5">
        <v>41.426189471947033</v>
      </c>
    </row>
    <row r="3269" spans="1:4" x14ac:dyDescent="0.3">
      <c r="A3269">
        <v>3268</v>
      </c>
      <c r="B3269" s="14">
        <v>44.190167983256046</v>
      </c>
      <c r="C3269" s="14">
        <v>35.309142467938479</v>
      </c>
      <c r="D3269" s="5">
        <v>44.922137499532099</v>
      </c>
    </row>
    <row r="3270" spans="1:4" x14ac:dyDescent="0.3">
      <c r="A3270">
        <v>3269</v>
      </c>
      <c r="B3270" s="14">
        <v>45.512051182840359</v>
      </c>
      <c r="C3270" s="14">
        <v>36.473489812619491</v>
      </c>
      <c r="D3270" s="5">
        <v>42.551844088620747</v>
      </c>
    </row>
    <row r="3271" spans="1:4" x14ac:dyDescent="0.3">
      <c r="A3271">
        <v>3270</v>
      </c>
      <c r="B3271" s="14">
        <v>42.496143271657829</v>
      </c>
      <c r="C3271" s="14">
        <v>35.515869502499868</v>
      </c>
      <c r="D3271" s="5">
        <v>43.048112373294366</v>
      </c>
    </row>
    <row r="3272" spans="1:4" x14ac:dyDescent="0.3">
      <c r="A3272">
        <v>3271</v>
      </c>
      <c r="B3272" s="14">
        <v>45.181937910894433</v>
      </c>
      <c r="C3272" s="14">
        <v>33.44303659633313</v>
      </c>
      <c r="D3272" s="5">
        <v>43.470314690254412</v>
      </c>
    </row>
    <row r="3273" spans="1:4" x14ac:dyDescent="0.3">
      <c r="A3273">
        <v>3272</v>
      </c>
      <c r="B3273" s="14">
        <v>42.61884594635994</v>
      </c>
      <c r="C3273" s="14">
        <v>35.224926185239717</v>
      </c>
      <c r="D3273" s="5">
        <v>45.111777101623538</v>
      </c>
    </row>
    <row r="3274" spans="1:4" x14ac:dyDescent="0.3">
      <c r="A3274">
        <v>3273</v>
      </c>
      <c r="B3274" s="14">
        <v>43.848104479857774</v>
      </c>
      <c r="C3274" s="14">
        <v>35.049137272071633</v>
      </c>
      <c r="D3274" s="5">
        <v>42.470556168449548</v>
      </c>
    </row>
    <row r="3275" spans="1:4" x14ac:dyDescent="0.3">
      <c r="A3275">
        <v>3274</v>
      </c>
      <c r="B3275" s="14">
        <v>45.099927619874229</v>
      </c>
      <c r="C3275" s="14">
        <v>35.248901391984916</v>
      </c>
      <c r="D3275" s="5">
        <v>43.342260013806786</v>
      </c>
    </row>
    <row r="3276" spans="1:4" x14ac:dyDescent="0.3">
      <c r="A3276">
        <v>3275</v>
      </c>
      <c r="B3276" s="14">
        <v>42.131693707728957</v>
      </c>
      <c r="C3276" s="14">
        <v>35.229565788532348</v>
      </c>
      <c r="D3276" s="5">
        <v>42.850843237880348</v>
      </c>
    </row>
    <row r="3277" spans="1:4" x14ac:dyDescent="0.3">
      <c r="A3277">
        <v>3276</v>
      </c>
      <c r="B3277" s="14">
        <v>41.821137467854435</v>
      </c>
      <c r="C3277" s="14">
        <v>34.44691477651731</v>
      </c>
      <c r="D3277" s="5">
        <v>43.79242007326463</v>
      </c>
    </row>
    <row r="3278" spans="1:4" x14ac:dyDescent="0.3">
      <c r="A3278">
        <v>3277</v>
      </c>
      <c r="B3278" s="14">
        <v>40.609920149854425</v>
      </c>
      <c r="C3278" s="14">
        <v>32.811283477549935</v>
      </c>
      <c r="D3278" s="5">
        <v>40.248943570650276</v>
      </c>
    </row>
    <row r="3279" spans="1:4" x14ac:dyDescent="0.3">
      <c r="A3279">
        <v>3278</v>
      </c>
      <c r="B3279" s="14">
        <v>41.100651019394981</v>
      </c>
      <c r="C3279" s="14">
        <v>34.589084273058603</v>
      </c>
      <c r="D3279" s="5">
        <v>43.813028460988576</v>
      </c>
    </row>
    <row r="3280" spans="1:4" x14ac:dyDescent="0.3">
      <c r="A3280">
        <v>3279</v>
      </c>
      <c r="B3280" s="14">
        <v>40.297240322385584</v>
      </c>
      <c r="C3280" s="14">
        <v>34.563365874955146</v>
      </c>
      <c r="D3280" s="5">
        <v>41.832180822695086</v>
      </c>
    </row>
    <row r="3281" spans="1:4" x14ac:dyDescent="0.3">
      <c r="A3281">
        <v>3280</v>
      </c>
      <c r="B3281" s="14">
        <v>42.886954416436389</v>
      </c>
      <c r="C3281" s="14">
        <v>33.662153015952754</v>
      </c>
      <c r="D3281" s="5">
        <v>43.054048059672937</v>
      </c>
    </row>
    <row r="3282" spans="1:4" x14ac:dyDescent="0.3">
      <c r="A3282">
        <v>3281</v>
      </c>
      <c r="B3282" s="14">
        <v>40.712928916240749</v>
      </c>
      <c r="C3282" s="14">
        <v>33.968349556128288</v>
      </c>
      <c r="D3282" s="5">
        <v>44.864972935303079</v>
      </c>
    </row>
    <row r="3283" spans="1:4" x14ac:dyDescent="0.3">
      <c r="A3283">
        <v>3282</v>
      </c>
      <c r="B3283" s="14">
        <v>42.044698762960003</v>
      </c>
      <c r="C3283" s="14">
        <v>32.518805972147057</v>
      </c>
      <c r="D3283" s="5">
        <v>45.535587544013502</v>
      </c>
    </row>
    <row r="3284" spans="1:4" x14ac:dyDescent="0.3">
      <c r="A3284">
        <v>3283</v>
      </c>
      <c r="B3284" s="14">
        <v>44.288262348165041</v>
      </c>
      <c r="C3284" s="14">
        <v>32.022677151675417</v>
      </c>
      <c r="D3284" s="5">
        <v>43.955247552163648</v>
      </c>
    </row>
    <row r="3285" spans="1:4" x14ac:dyDescent="0.3">
      <c r="A3285">
        <v>3284</v>
      </c>
      <c r="B3285" s="14">
        <v>46.108084788176448</v>
      </c>
      <c r="C3285" s="14">
        <v>33.482963575145995</v>
      </c>
      <c r="D3285" s="5">
        <v>43.422560996604695</v>
      </c>
    </row>
    <row r="3286" spans="1:4" x14ac:dyDescent="0.3">
      <c r="A3286">
        <v>3285</v>
      </c>
      <c r="B3286" s="14">
        <v>44.665440583931591</v>
      </c>
      <c r="C3286" s="14">
        <v>35.336320798102307</v>
      </c>
      <c r="D3286" s="5">
        <v>41.169700697142211</v>
      </c>
    </row>
    <row r="3287" spans="1:4" x14ac:dyDescent="0.3">
      <c r="A3287">
        <v>3286</v>
      </c>
      <c r="B3287" s="14">
        <v>45.428814442271367</v>
      </c>
      <c r="C3287" s="14">
        <v>36.348278713908933</v>
      </c>
      <c r="D3287" s="5">
        <v>43.367803496544738</v>
      </c>
    </row>
    <row r="3288" spans="1:4" x14ac:dyDescent="0.3">
      <c r="A3288">
        <v>3287</v>
      </c>
      <c r="B3288" s="14">
        <v>44.37777885966257</v>
      </c>
      <c r="C3288" s="14">
        <v>33.875569367736894</v>
      </c>
      <c r="D3288" s="5">
        <v>44.277814451687156</v>
      </c>
    </row>
    <row r="3289" spans="1:4" x14ac:dyDescent="0.3">
      <c r="A3289">
        <v>3288</v>
      </c>
      <c r="B3289" s="14">
        <v>42.861763344600462</v>
      </c>
      <c r="C3289" s="14">
        <v>33.98976039103151</v>
      </c>
      <c r="D3289" s="5">
        <v>44.132586274576177</v>
      </c>
    </row>
    <row r="3290" spans="1:4" x14ac:dyDescent="0.3">
      <c r="A3290">
        <v>3289</v>
      </c>
      <c r="B3290" s="14">
        <v>42.551373272079751</v>
      </c>
      <c r="C3290" s="14">
        <v>35.436008567413573</v>
      </c>
      <c r="D3290" s="5">
        <v>43.836356901766059</v>
      </c>
    </row>
    <row r="3291" spans="1:4" x14ac:dyDescent="0.3">
      <c r="A3291">
        <v>3290</v>
      </c>
      <c r="B3291" s="14">
        <v>40.696916822963182</v>
      </c>
      <c r="C3291" s="14">
        <v>33.62008197869212</v>
      </c>
      <c r="D3291" s="5">
        <v>42.623715219861161</v>
      </c>
    </row>
    <row r="3292" spans="1:4" x14ac:dyDescent="0.3">
      <c r="A3292">
        <v>3291</v>
      </c>
      <c r="B3292" s="14">
        <v>45.227937804138634</v>
      </c>
      <c r="C3292" s="14">
        <v>32.798151830666626</v>
      </c>
      <c r="D3292" s="5">
        <v>43.297321713259599</v>
      </c>
    </row>
    <row r="3293" spans="1:4" x14ac:dyDescent="0.3">
      <c r="A3293">
        <v>3292</v>
      </c>
      <c r="B3293" s="14">
        <v>40.848884222532199</v>
      </c>
      <c r="C3293" s="14">
        <v>34.070236733871091</v>
      </c>
      <c r="D3293" s="5">
        <v>42.498856597104883</v>
      </c>
    </row>
    <row r="3294" spans="1:4" x14ac:dyDescent="0.3">
      <c r="A3294">
        <v>3293</v>
      </c>
      <c r="B3294" s="14">
        <v>43.236912182617488</v>
      </c>
      <c r="C3294" s="14">
        <v>34.63915953980662</v>
      </c>
      <c r="D3294" s="5">
        <v>44.828047906251612</v>
      </c>
    </row>
    <row r="3295" spans="1:4" x14ac:dyDescent="0.3">
      <c r="A3295">
        <v>3294</v>
      </c>
      <c r="B3295" s="14">
        <v>45.249086038585538</v>
      </c>
      <c r="C3295" s="14">
        <v>32.470193882906514</v>
      </c>
      <c r="D3295" s="5">
        <v>42.614105717739513</v>
      </c>
    </row>
    <row r="3296" spans="1:4" x14ac:dyDescent="0.3">
      <c r="A3296">
        <v>3295</v>
      </c>
      <c r="B3296" s="14">
        <v>42.408074208529463</v>
      </c>
      <c r="C3296" s="14">
        <v>35.146737152017089</v>
      </c>
      <c r="D3296" s="5">
        <v>42.642500215426622</v>
      </c>
    </row>
    <row r="3297" spans="1:4" x14ac:dyDescent="0.3">
      <c r="A3297">
        <v>3296</v>
      </c>
      <c r="B3297" s="14">
        <v>46.294069655758712</v>
      </c>
      <c r="C3297" s="14">
        <v>34.571146709318619</v>
      </c>
      <c r="D3297" s="5">
        <v>45.371168718745736</v>
      </c>
    </row>
    <row r="3298" spans="1:4" x14ac:dyDescent="0.3">
      <c r="A3298">
        <v>3297</v>
      </c>
      <c r="B3298" s="14">
        <v>41.745485780181191</v>
      </c>
      <c r="C3298" s="14">
        <v>33.726024577108539</v>
      </c>
      <c r="D3298" s="5">
        <v>43.240187152807039</v>
      </c>
    </row>
    <row r="3299" spans="1:4" x14ac:dyDescent="0.3">
      <c r="A3299">
        <v>3298</v>
      </c>
      <c r="B3299" s="14">
        <v>43.10834353485459</v>
      </c>
      <c r="C3299" s="14">
        <v>34.798972033508321</v>
      </c>
      <c r="D3299" s="5">
        <v>41.344214292853849</v>
      </c>
    </row>
    <row r="3300" spans="1:4" x14ac:dyDescent="0.3">
      <c r="A3300">
        <v>3299</v>
      </c>
      <c r="B3300" s="14">
        <v>42.988222957087174</v>
      </c>
      <c r="C3300" s="14">
        <v>34.710836670720489</v>
      </c>
      <c r="D3300" s="5">
        <v>40.524745214986268</v>
      </c>
    </row>
    <row r="3301" spans="1:4" x14ac:dyDescent="0.3">
      <c r="A3301">
        <v>3300</v>
      </c>
      <c r="B3301" s="14">
        <v>43.054498817154432</v>
      </c>
      <c r="C3301" s="14">
        <v>32.487074355121408</v>
      </c>
      <c r="D3301" s="5">
        <v>45.580630563240732</v>
      </c>
    </row>
    <row r="3302" spans="1:4" x14ac:dyDescent="0.3">
      <c r="A3302">
        <v>3301</v>
      </c>
      <c r="B3302" s="14">
        <v>42.287120138790641</v>
      </c>
      <c r="C3302" s="14">
        <v>35.676935480119184</v>
      </c>
      <c r="D3302" s="5">
        <v>42.000497520400316</v>
      </c>
    </row>
    <row r="3303" spans="1:4" x14ac:dyDescent="0.3">
      <c r="A3303">
        <v>3302</v>
      </c>
      <c r="B3303" s="14">
        <v>44.536464277495824</v>
      </c>
      <c r="C3303" s="14">
        <v>32.868441848188546</v>
      </c>
      <c r="D3303" s="5">
        <v>46.081736507114677</v>
      </c>
    </row>
    <row r="3304" spans="1:4" x14ac:dyDescent="0.3">
      <c r="A3304">
        <v>3303</v>
      </c>
      <c r="B3304" s="14">
        <v>42.419343039148828</v>
      </c>
      <c r="C3304" s="14">
        <v>34.021007659131165</v>
      </c>
      <c r="D3304" s="5">
        <v>42.052261460815075</v>
      </c>
    </row>
    <row r="3305" spans="1:4" x14ac:dyDescent="0.3">
      <c r="A3305">
        <v>3304</v>
      </c>
      <c r="B3305" s="14">
        <v>40.2454695253819</v>
      </c>
      <c r="C3305" s="14">
        <v>32.74604012408566</v>
      </c>
      <c r="D3305" s="5">
        <v>45.631095552255267</v>
      </c>
    </row>
    <row r="3306" spans="1:4" x14ac:dyDescent="0.3">
      <c r="A3306">
        <v>3305</v>
      </c>
      <c r="B3306" s="14">
        <v>45.744598029108055</v>
      </c>
      <c r="C3306" s="14">
        <v>35.259064891518193</v>
      </c>
      <c r="D3306" s="5">
        <v>46.488112911756339</v>
      </c>
    </row>
    <row r="3307" spans="1:4" x14ac:dyDescent="0.3">
      <c r="A3307">
        <v>3306</v>
      </c>
      <c r="B3307" s="14">
        <v>43.31842365868463</v>
      </c>
      <c r="C3307" s="14">
        <v>33.928865343973129</v>
      </c>
      <c r="D3307" s="5">
        <v>39.772150664237692</v>
      </c>
    </row>
    <row r="3308" spans="1:4" x14ac:dyDescent="0.3">
      <c r="A3308">
        <v>3307</v>
      </c>
      <c r="B3308" s="14">
        <v>43.932520315542625</v>
      </c>
      <c r="C3308" s="14">
        <v>35.239400820047877</v>
      </c>
      <c r="D3308" s="5">
        <v>43.919802085177913</v>
      </c>
    </row>
    <row r="3309" spans="1:4" x14ac:dyDescent="0.3">
      <c r="A3309">
        <v>3308</v>
      </c>
      <c r="B3309" s="14">
        <v>43.644169232613493</v>
      </c>
      <c r="C3309" s="14">
        <v>36.169930207998959</v>
      </c>
      <c r="D3309" s="5">
        <v>41.235001566071546</v>
      </c>
    </row>
    <row r="3310" spans="1:4" x14ac:dyDescent="0.3">
      <c r="A3310">
        <v>3309</v>
      </c>
      <c r="B3310" s="14">
        <v>42.993739730218515</v>
      </c>
      <c r="C3310" s="14">
        <v>32.994504428209169</v>
      </c>
      <c r="D3310" s="5">
        <v>41.999180967563511</v>
      </c>
    </row>
    <row r="3311" spans="1:4" x14ac:dyDescent="0.3">
      <c r="A3311">
        <v>3310</v>
      </c>
      <c r="B3311" s="14">
        <v>42.573627421646805</v>
      </c>
      <c r="C3311" s="14">
        <v>34.346978918166208</v>
      </c>
      <c r="D3311" s="5">
        <v>45.240413958475287</v>
      </c>
    </row>
    <row r="3312" spans="1:4" x14ac:dyDescent="0.3">
      <c r="A3312">
        <v>3311</v>
      </c>
      <c r="B3312" s="14">
        <v>45.201747724879219</v>
      </c>
      <c r="C3312" s="14">
        <v>33.237496935296207</v>
      </c>
      <c r="D3312" s="5">
        <v>43.061603182804539</v>
      </c>
    </row>
    <row r="3313" spans="1:4" x14ac:dyDescent="0.3">
      <c r="A3313">
        <v>3312</v>
      </c>
      <c r="B3313" s="14">
        <v>44.109498791212907</v>
      </c>
      <c r="C3313" s="14">
        <v>29.965036148830674</v>
      </c>
      <c r="D3313" s="5">
        <v>43.400831069891389</v>
      </c>
    </row>
    <row r="3314" spans="1:4" x14ac:dyDescent="0.3">
      <c r="A3314">
        <v>3313</v>
      </c>
      <c r="B3314" s="14">
        <v>41.941673938527494</v>
      </c>
      <c r="C3314" s="14">
        <v>34.475662141593361</v>
      </c>
      <c r="D3314" s="5">
        <v>45.737337860217323</v>
      </c>
    </row>
    <row r="3315" spans="1:4" x14ac:dyDescent="0.3">
      <c r="A3315">
        <v>3314</v>
      </c>
      <c r="B3315" s="14">
        <v>42.227623246306628</v>
      </c>
      <c r="C3315" s="14">
        <v>34.377802078045505</v>
      </c>
      <c r="D3315" s="5">
        <v>45.654699771340105</v>
      </c>
    </row>
    <row r="3316" spans="1:4" x14ac:dyDescent="0.3">
      <c r="A3316">
        <v>3315</v>
      </c>
      <c r="B3316" s="14">
        <v>39.596313823697983</v>
      </c>
      <c r="C3316" s="14">
        <v>35.540081532667571</v>
      </c>
      <c r="D3316" s="5">
        <v>43.430610753765777</v>
      </c>
    </row>
    <row r="3317" spans="1:4" x14ac:dyDescent="0.3">
      <c r="A3317">
        <v>3316</v>
      </c>
      <c r="B3317" s="14">
        <v>43.514976012284556</v>
      </c>
      <c r="C3317" s="14">
        <v>33.449626508695388</v>
      </c>
      <c r="D3317" s="5">
        <v>41.709378319875576</v>
      </c>
    </row>
    <row r="3318" spans="1:4" x14ac:dyDescent="0.3">
      <c r="A3318">
        <v>3317</v>
      </c>
      <c r="B3318" s="14">
        <v>41.052127112044204</v>
      </c>
      <c r="C3318" s="14">
        <v>34.101519470988833</v>
      </c>
      <c r="D3318" s="5">
        <v>44.320360965224893</v>
      </c>
    </row>
    <row r="3319" spans="1:4" x14ac:dyDescent="0.3">
      <c r="A3319">
        <v>3318</v>
      </c>
      <c r="B3319" s="14">
        <v>44.839707043048804</v>
      </c>
      <c r="C3319" s="14">
        <v>35.356464721813147</v>
      </c>
      <c r="D3319" s="5">
        <v>44.597997151306139</v>
      </c>
    </row>
    <row r="3320" spans="1:4" x14ac:dyDescent="0.3">
      <c r="A3320">
        <v>3319</v>
      </c>
      <c r="B3320" s="14">
        <v>41.194149477486214</v>
      </c>
      <c r="C3320" s="14">
        <v>35.97037790322419</v>
      </c>
      <c r="D3320" s="5">
        <v>42.406191992052968</v>
      </c>
    </row>
    <row r="3321" spans="1:4" x14ac:dyDescent="0.3">
      <c r="A3321">
        <v>3320</v>
      </c>
      <c r="B3321" s="14">
        <v>42.077788387095993</v>
      </c>
      <c r="C3321" s="14">
        <v>35.211696133587381</v>
      </c>
      <c r="D3321" s="5">
        <v>41.301258187773094</v>
      </c>
    </row>
    <row r="3322" spans="1:4" x14ac:dyDescent="0.3">
      <c r="A3322">
        <v>3321</v>
      </c>
      <c r="B3322" s="14">
        <v>43.6304689327321</v>
      </c>
      <c r="C3322" s="14">
        <v>33.813265700214536</v>
      </c>
      <c r="D3322" s="5">
        <v>42.450261119733348</v>
      </c>
    </row>
    <row r="3323" spans="1:4" x14ac:dyDescent="0.3">
      <c r="A3323">
        <v>3322</v>
      </c>
      <c r="B3323" s="14">
        <v>46.049396005208735</v>
      </c>
      <c r="C3323" s="14">
        <v>33.450749125776071</v>
      </c>
      <c r="D3323" s="5">
        <v>44.222926366617017</v>
      </c>
    </row>
    <row r="3324" spans="1:4" x14ac:dyDescent="0.3">
      <c r="A3324">
        <v>3323</v>
      </c>
      <c r="B3324" s="14">
        <v>43.679753342173889</v>
      </c>
      <c r="C3324" s="14">
        <v>35.018722459127851</v>
      </c>
      <c r="D3324" s="5">
        <v>44.487588179781305</v>
      </c>
    </row>
    <row r="3325" spans="1:4" x14ac:dyDescent="0.3">
      <c r="A3325">
        <v>3324</v>
      </c>
      <c r="B3325" s="14">
        <v>42.388472621632594</v>
      </c>
      <c r="C3325" s="14">
        <v>32.061215802424492</v>
      </c>
      <c r="D3325" s="5">
        <v>44.678997922859125</v>
      </c>
    </row>
    <row r="3326" spans="1:4" x14ac:dyDescent="0.3">
      <c r="A3326">
        <v>3325</v>
      </c>
      <c r="B3326" s="14">
        <v>41.067728953696673</v>
      </c>
      <c r="C3326" s="14">
        <v>33.604625931573011</v>
      </c>
      <c r="D3326" s="5">
        <v>45.374884772577978</v>
      </c>
    </row>
    <row r="3327" spans="1:4" x14ac:dyDescent="0.3">
      <c r="A3327">
        <v>3326</v>
      </c>
      <c r="B3327" s="14">
        <v>41.791341479194074</v>
      </c>
      <c r="C3327" s="14">
        <v>35.568689664909115</v>
      </c>
      <c r="D3327" s="5">
        <v>44.82793523221369</v>
      </c>
    </row>
    <row r="3328" spans="1:4" x14ac:dyDescent="0.3">
      <c r="A3328">
        <v>3327</v>
      </c>
      <c r="B3328" s="14">
        <v>41.209100216818719</v>
      </c>
      <c r="C3328" s="14">
        <v>34.589213115759577</v>
      </c>
      <c r="D3328" s="5">
        <v>43.728155654934149</v>
      </c>
    </row>
    <row r="3329" spans="1:4" x14ac:dyDescent="0.3">
      <c r="A3329">
        <v>3328</v>
      </c>
      <c r="B3329" s="14">
        <v>42.682242862649645</v>
      </c>
      <c r="C3329" s="14">
        <v>35.461991727864749</v>
      </c>
      <c r="D3329" s="5">
        <v>43.160421080838738</v>
      </c>
    </row>
    <row r="3330" spans="1:4" x14ac:dyDescent="0.3">
      <c r="A3330">
        <v>3329</v>
      </c>
      <c r="B3330" s="14">
        <v>44.3633481874854</v>
      </c>
      <c r="C3330" s="14">
        <v>34.864188949572224</v>
      </c>
      <c r="D3330" s="5">
        <v>40.650413979390194</v>
      </c>
    </row>
    <row r="3331" spans="1:4" x14ac:dyDescent="0.3">
      <c r="A3331">
        <v>3330</v>
      </c>
      <c r="B3331" s="14">
        <v>40.867775618485183</v>
      </c>
      <c r="C3331" s="14">
        <v>32.44234530122359</v>
      </c>
      <c r="D3331" s="5">
        <v>42.577537732095671</v>
      </c>
    </row>
    <row r="3332" spans="1:4" x14ac:dyDescent="0.3">
      <c r="A3332">
        <v>3331</v>
      </c>
      <c r="B3332" s="14">
        <v>41.992572779599463</v>
      </c>
      <c r="C3332" s="14">
        <v>34.519760102604486</v>
      </c>
      <c r="D3332" s="5">
        <v>41.232099814117745</v>
      </c>
    </row>
    <row r="3333" spans="1:4" x14ac:dyDescent="0.3">
      <c r="A3333">
        <v>3332</v>
      </c>
      <c r="B3333" s="14">
        <v>42.681903510028484</v>
      </c>
      <c r="C3333" s="14">
        <v>34.719589791320821</v>
      </c>
      <c r="D3333" s="5">
        <v>44.429004668967956</v>
      </c>
    </row>
    <row r="3334" spans="1:4" x14ac:dyDescent="0.3">
      <c r="A3334">
        <v>3333</v>
      </c>
      <c r="B3334" s="14">
        <v>43.984352672208921</v>
      </c>
      <c r="C3334" s="14">
        <v>35.033214255612371</v>
      </c>
      <c r="D3334" s="5">
        <v>44.224828717015384</v>
      </c>
    </row>
    <row r="3335" spans="1:4" x14ac:dyDescent="0.3">
      <c r="A3335">
        <v>3334</v>
      </c>
      <c r="B3335" s="14">
        <v>45.463673732628877</v>
      </c>
      <c r="C3335" s="14">
        <v>34.29261118495301</v>
      </c>
      <c r="D3335" s="5">
        <v>42.221475885071428</v>
      </c>
    </row>
    <row r="3336" spans="1:4" x14ac:dyDescent="0.3">
      <c r="A3336">
        <v>3335</v>
      </c>
      <c r="B3336" s="14">
        <v>43.469346653642738</v>
      </c>
      <c r="C3336" s="14">
        <v>34.398086506639245</v>
      </c>
      <c r="D3336" s="5">
        <v>43.109135206544074</v>
      </c>
    </row>
    <row r="3337" spans="1:4" x14ac:dyDescent="0.3">
      <c r="A3337">
        <v>3336</v>
      </c>
      <c r="B3337" s="14">
        <v>43.062548227850932</v>
      </c>
      <c r="C3337" s="14">
        <v>35.479594625674245</v>
      </c>
      <c r="D3337" s="5">
        <v>45.288742156913926</v>
      </c>
    </row>
    <row r="3338" spans="1:4" x14ac:dyDescent="0.3">
      <c r="A3338">
        <v>3337</v>
      </c>
      <c r="B3338" s="14">
        <v>40.191374065052273</v>
      </c>
      <c r="C3338" s="14">
        <v>34.474764039613596</v>
      </c>
      <c r="D3338" s="5">
        <v>42.03963490431692</v>
      </c>
    </row>
    <row r="3339" spans="1:4" x14ac:dyDescent="0.3">
      <c r="A3339">
        <v>3338</v>
      </c>
      <c r="B3339" s="14">
        <v>43.230861525873564</v>
      </c>
      <c r="C3339" s="14">
        <v>33.657386604078312</v>
      </c>
      <c r="D3339" s="5">
        <v>43.010202136813966</v>
      </c>
    </row>
    <row r="3340" spans="1:4" x14ac:dyDescent="0.3">
      <c r="A3340">
        <v>3339</v>
      </c>
      <c r="B3340" s="14">
        <v>42.624336488464571</v>
      </c>
      <c r="C3340" s="14">
        <v>35.281891561295666</v>
      </c>
      <c r="D3340" s="5">
        <v>43.524958671686292</v>
      </c>
    </row>
    <row r="3341" spans="1:4" x14ac:dyDescent="0.3">
      <c r="A3341">
        <v>3340</v>
      </c>
      <c r="B3341" s="14">
        <v>43.625924298000044</v>
      </c>
      <c r="C3341" s="14">
        <v>35.165339751308117</v>
      </c>
      <c r="D3341" s="5">
        <v>43.74871153487998</v>
      </c>
    </row>
    <row r="3342" spans="1:4" x14ac:dyDescent="0.3">
      <c r="A3342">
        <v>3341</v>
      </c>
      <c r="B3342" s="14">
        <v>44.327763161551559</v>
      </c>
      <c r="C3342" s="14">
        <v>35.622782167312359</v>
      </c>
      <c r="D3342" s="5">
        <v>41.262275595438211</v>
      </c>
    </row>
    <row r="3343" spans="1:4" x14ac:dyDescent="0.3">
      <c r="A3343">
        <v>3342</v>
      </c>
      <c r="B3343" s="14">
        <v>42.231873805959104</v>
      </c>
      <c r="C3343" s="14">
        <v>35.25648147982001</v>
      </c>
      <c r="D3343" s="5">
        <v>45.460018732548818</v>
      </c>
    </row>
    <row r="3344" spans="1:4" x14ac:dyDescent="0.3">
      <c r="A3344">
        <v>3343</v>
      </c>
      <c r="B3344" s="14">
        <v>43.090129949744238</v>
      </c>
      <c r="C3344" s="14">
        <v>33.951734363412044</v>
      </c>
      <c r="D3344" s="5">
        <v>43.068674333751545</v>
      </c>
    </row>
    <row r="3345" spans="1:4" x14ac:dyDescent="0.3">
      <c r="A3345">
        <v>3344</v>
      </c>
      <c r="B3345" s="14">
        <v>43.370748346753338</v>
      </c>
      <c r="C3345" s="14">
        <v>36.311124171912574</v>
      </c>
      <c r="D3345" s="5">
        <v>41.893836215602406</v>
      </c>
    </row>
    <row r="3346" spans="1:4" x14ac:dyDescent="0.3">
      <c r="A3346">
        <v>3345</v>
      </c>
      <c r="B3346" s="14">
        <v>43.605884715870317</v>
      </c>
      <c r="C3346" s="14">
        <v>32.78397986074156</v>
      </c>
      <c r="D3346" s="5">
        <v>42.109275045794291</v>
      </c>
    </row>
    <row r="3347" spans="1:4" x14ac:dyDescent="0.3">
      <c r="A3347">
        <v>3346</v>
      </c>
      <c r="B3347" s="14">
        <v>40.986404141283394</v>
      </c>
      <c r="C3347" s="14">
        <v>33.825412481848907</v>
      </c>
      <c r="D3347" s="5">
        <v>42.382468428034144</v>
      </c>
    </row>
    <row r="3348" spans="1:4" x14ac:dyDescent="0.3">
      <c r="A3348">
        <v>3347</v>
      </c>
      <c r="B3348" s="14">
        <v>45.072515972981719</v>
      </c>
      <c r="C3348" s="14">
        <v>32.889938823887718</v>
      </c>
      <c r="D3348" s="5">
        <v>43.182324541889379</v>
      </c>
    </row>
    <row r="3349" spans="1:4" x14ac:dyDescent="0.3">
      <c r="A3349">
        <v>3348</v>
      </c>
      <c r="B3349" s="14">
        <v>43.737596386413145</v>
      </c>
      <c r="C3349" s="14">
        <v>34.336321898463389</v>
      </c>
      <c r="D3349" s="5">
        <v>46.381279306435751</v>
      </c>
    </row>
    <row r="3350" spans="1:4" x14ac:dyDescent="0.3">
      <c r="A3350">
        <v>3349</v>
      </c>
      <c r="B3350" s="14">
        <v>43.435676224472829</v>
      </c>
      <c r="C3350" s="14">
        <v>34.487787599662255</v>
      </c>
      <c r="D3350" s="5">
        <v>42.79192686336571</v>
      </c>
    </row>
    <row r="3351" spans="1:4" x14ac:dyDescent="0.3">
      <c r="A3351">
        <v>3350</v>
      </c>
      <c r="B3351" s="14">
        <v>42.710183192377691</v>
      </c>
      <c r="C3351" s="14">
        <v>34.515916698942391</v>
      </c>
      <c r="D3351" s="5">
        <v>43.492828129463319</v>
      </c>
    </row>
    <row r="3352" spans="1:4" x14ac:dyDescent="0.3">
      <c r="A3352">
        <v>3351</v>
      </c>
      <c r="B3352" s="14">
        <v>46.214333741791052</v>
      </c>
      <c r="C3352" s="14">
        <v>33.927016958192134</v>
      </c>
      <c r="D3352" s="5">
        <v>42.449149070557951</v>
      </c>
    </row>
    <row r="3353" spans="1:4" x14ac:dyDescent="0.3">
      <c r="A3353">
        <v>3352</v>
      </c>
      <c r="B3353" s="14">
        <v>44.829448330775826</v>
      </c>
      <c r="C3353" s="14">
        <v>36.915168891852389</v>
      </c>
      <c r="D3353" s="5">
        <v>44.628804606766352</v>
      </c>
    </row>
    <row r="3354" spans="1:4" x14ac:dyDescent="0.3">
      <c r="A3354">
        <v>3353</v>
      </c>
      <c r="B3354" s="14">
        <v>41.326147045083474</v>
      </c>
      <c r="C3354" s="14">
        <v>33.224667548768736</v>
      </c>
      <c r="D3354" s="5">
        <v>41.192230642887566</v>
      </c>
    </row>
    <row r="3355" spans="1:4" x14ac:dyDescent="0.3">
      <c r="A3355">
        <v>3354</v>
      </c>
      <c r="B3355" s="14">
        <v>44.513215539744408</v>
      </c>
      <c r="C3355" s="14">
        <v>30.893286334467408</v>
      </c>
      <c r="D3355" s="5">
        <v>44.733344391007222</v>
      </c>
    </row>
    <row r="3356" spans="1:4" x14ac:dyDescent="0.3">
      <c r="A3356">
        <v>3355</v>
      </c>
      <c r="B3356" s="14">
        <v>42.68441830688468</v>
      </c>
      <c r="C3356" s="14">
        <v>34.095563935912608</v>
      </c>
      <c r="D3356" s="5">
        <v>45.070640955507294</v>
      </c>
    </row>
    <row r="3357" spans="1:4" x14ac:dyDescent="0.3">
      <c r="A3357">
        <v>3356</v>
      </c>
      <c r="B3357" s="14">
        <v>41.988106400316809</v>
      </c>
      <c r="C3357" s="14">
        <v>36.366630316530603</v>
      </c>
      <c r="D3357" s="5">
        <v>42.092626267185842</v>
      </c>
    </row>
    <row r="3358" spans="1:4" x14ac:dyDescent="0.3">
      <c r="A3358">
        <v>3357</v>
      </c>
      <c r="B3358" s="14">
        <v>44.511971073104995</v>
      </c>
      <c r="C3358" s="14">
        <v>36.085861684869599</v>
      </c>
      <c r="D3358" s="5">
        <v>41.668380866487233</v>
      </c>
    </row>
    <row r="3359" spans="1:4" x14ac:dyDescent="0.3">
      <c r="A3359">
        <v>3358</v>
      </c>
      <c r="B3359" s="14">
        <v>42.397400860434168</v>
      </c>
      <c r="C3359" s="14">
        <v>34.197416797262726</v>
      </c>
      <c r="D3359" s="5">
        <v>41.245444289106473</v>
      </c>
    </row>
    <row r="3360" spans="1:4" x14ac:dyDescent="0.3">
      <c r="A3360">
        <v>3359</v>
      </c>
      <c r="B3360" s="14">
        <v>42.793118291450575</v>
      </c>
      <c r="C3360" s="14">
        <v>34.668295596562679</v>
      </c>
      <c r="D3360" s="5">
        <v>44.200552325697224</v>
      </c>
    </row>
    <row r="3361" spans="1:4" x14ac:dyDescent="0.3">
      <c r="A3361">
        <v>3360</v>
      </c>
      <c r="B3361" s="14">
        <v>42.458923061610356</v>
      </c>
      <c r="C3361" s="14">
        <v>34.237867826884759</v>
      </c>
      <c r="D3361" s="5">
        <v>43.696793512990567</v>
      </c>
    </row>
    <row r="3362" spans="1:4" x14ac:dyDescent="0.3">
      <c r="A3362">
        <v>3361</v>
      </c>
      <c r="B3362" s="14">
        <v>43.37929124177677</v>
      </c>
      <c r="C3362" s="14">
        <v>31.137882228899372</v>
      </c>
      <c r="D3362" s="5">
        <v>43.663061045129552</v>
      </c>
    </row>
    <row r="3363" spans="1:4" x14ac:dyDescent="0.3">
      <c r="A3363">
        <v>3362</v>
      </c>
      <c r="B3363" s="14">
        <v>44.019564094810995</v>
      </c>
      <c r="C3363" s="14">
        <v>34.725215459270494</v>
      </c>
      <c r="D3363" s="5">
        <v>41.573058339246927</v>
      </c>
    </row>
    <row r="3364" spans="1:4" x14ac:dyDescent="0.3">
      <c r="A3364">
        <v>3363</v>
      </c>
      <c r="B3364" s="14">
        <v>43.417272830347684</v>
      </c>
      <c r="C3364" s="14">
        <v>32.523089238405397</v>
      </c>
      <c r="D3364" s="5">
        <v>44.199549194723666</v>
      </c>
    </row>
    <row r="3365" spans="1:4" x14ac:dyDescent="0.3">
      <c r="A3365">
        <v>3364</v>
      </c>
      <c r="B3365" s="14">
        <v>44.439597903797001</v>
      </c>
      <c r="C3365" s="14">
        <v>35.080391477481086</v>
      </c>
      <c r="D3365" s="5">
        <v>42.682600563143353</v>
      </c>
    </row>
    <row r="3366" spans="1:4" x14ac:dyDescent="0.3">
      <c r="A3366">
        <v>3365</v>
      </c>
      <c r="B3366" s="14">
        <v>44.742257218500157</v>
      </c>
      <c r="C3366" s="14">
        <v>36.990612893941034</v>
      </c>
      <c r="D3366" s="5">
        <v>45.892641964027689</v>
      </c>
    </row>
    <row r="3367" spans="1:4" x14ac:dyDescent="0.3">
      <c r="A3367">
        <v>3366</v>
      </c>
      <c r="B3367" s="14">
        <v>38.632608342537715</v>
      </c>
      <c r="C3367" s="14">
        <v>33.707948418115585</v>
      </c>
      <c r="D3367" s="5">
        <v>46.579790709329153</v>
      </c>
    </row>
    <row r="3368" spans="1:4" x14ac:dyDescent="0.3">
      <c r="A3368">
        <v>3367</v>
      </c>
      <c r="B3368" s="14">
        <v>43.335285450073584</v>
      </c>
      <c r="C3368" s="14">
        <v>34.420222010293365</v>
      </c>
      <c r="D3368" s="5">
        <v>42.86412342077459</v>
      </c>
    </row>
    <row r="3369" spans="1:4" x14ac:dyDescent="0.3">
      <c r="A3369">
        <v>3368</v>
      </c>
      <c r="B3369" s="14">
        <v>45.351514745614921</v>
      </c>
      <c r="C3369" s="14">
        <v>33.934462022417144</v>
      </c>
      <c r="D3369" s="5">
        <v>42.487858019281838</v>
      </c>
    </row>
    <row r="3370" spans="1:4" x14ac:dyDescent="0.3">
      <c r="A3370">
        <v>3369</v>
      </c>
      <c r="B3370" s="14">
        <v>43.410451679538944</v>
      </c>
      <c r="C3370" s="14">
        <v>35.892291372880514</v>
      </c>
      <c r="D3370" s="5">
        <v>41.867554370775899</v>
      </c>
    </row>
    <row r="3371" spans="1:4" x14ac:dyDescent="0.3">
      <c r="A3371">
        <v>3370</v>
      </c>
      <c r="B3371" s="14">
        <v>40.936996981433616</v>
      </c>
      <c r="C3371" s="14">
        <v>34.523492250237076</v>
      </c>
      <c r="D3371" s="5">
        <v>42.399776975357845</v>
      </c>
    </row>
    <row r="3372" spans="1:4" x14ac:dyDescent="0.3">
      <c r="A3372">
        <v>3371</v>
      </c>
      <c r="B3372" s="14">
        <v>43.059445102309247</v>
      </c>
      <c r="C3372" s="14">
        <v>33.275222028611935</v>
      </c>
      <c r="D3372" s="5">
        <v>42.392016316172885</v>
      </c>
    </row>
    <row r="3373" spans="1:4" x14ac:dyDescent="0.3">
      <c r="A3373">
        <v>3372</v>
      </c>
      <c r="B3373" s="14">
        <v>41.173386894566811</v>
      </c>
      <c r="C3373" s="14">
        <v>35.030911584477785</v>
      </c>
      <c r="D3373" s="5">
        <v>44.285835448047138</v>
      </c>
    </row>
    <row r="3374" spans="1:4" x14ac:dyDescent="0.3">
      <c r="A3374">
        <v>3373</v>
      </c>
      <c r="B3374" s="14">
        <v>41.052189081061726</v>
      </c>
      <c r="C3374" s="14">
        <v>32.920688246866142</v>
      </c>
      <c r="D3374" s="5">
        <v>44.437944523730138</v>
      </c>
    </row>
    <row r="3375" spans="1:4" x14ac:dyDescent="0.3">
      <c r="A3375">
        <v>3374</v>
      </c>
      <c r="B3375" s="14">
        <v>42.933376942908303</v>
      </c>
      <c r="C3375" s="14">
        <v>34.234755085822883</v>
      </c>
      <c r="D3375" s="5">
        <v>43.685432214488571</v>
      </c>
    </row>
    <row r="3376" spans="1:4" x14ac:dyDescent="0.3">
      <c r="A3376">
        <v>3375</v>
      </c>
      <c r="B3376" s="14">
        <v>42.448966091762649</v>
      </c>
      <c r="C3376" s="14">
        <v>35.073651457745818</v>
      </c>
      <c r="D3376" s="5">
        <v>44.169685756332662</v>
      </c>
    </row>
    <row r="3377" spans="1:4" x14ac:dyDescent="0.3">
      <c r="A3377">
        <v>3376</v>
      </c>
      <c r="B3377" s="14">
        <v>44.528452031785704</v>
      </c>
      <c r="C3377" s="14">
        <v>36.445862689468207</v>
      </c>
      <c r="D3377" s="5">
        <v>42.379344919561142</v>
      </c>
    </row>
    <row r="3378" spans="1:4" x14ac:dyDescent="0.3">
      <c r="A3378">
        <v>3377</v>
      </c>
      <c r="B3378" s="14">
        <v>43.906402859469544</v>
      </c>
      <c r="C3378" s="14">
        <v>31.695211042156455</v>
      </c>
      <c r="D3378" s="5">
        <v>44.810389161754024</v>
      </c>
    </row>
    <row r="3379" spans="1:4" x14ac:dyDescent="0.3">
      <c r="A3379">
        <v>3378</v>
      </c>
      <c r="B3379" s="14">
        <v>43.972371444713801</v>
      </c>
      <c r="C3379" s="14">
        <v>34.965831094004301</v>
      </c>
      <c r="D3379" s="5">
        <v>43.592107254116314</v>
      </c>
    </row>
    <row r="3380" spans="1:4" x14ac:dyDescent="0.3">
      <c r="A3380">
        <v>3379</v>
      </c>
      <c r="B3380" s="14">
        <v>44.100723921934069</v>
      </c>
      <c r="C3380" s="14">
        <v>33.85737969553</v>
      </c>
      <c r="D3380" s="5">
        <v>44.07826338278273</v>
      </c>
    </row>
    <row r="3381" spans="1:4" x14ac:dyDescent="0.3">
      <c r="A3381">
        <v>3380</v>
      </c>
      <c r="B3381" s="14">
        <v>43.000474129179082</v>
      </c>
      <c r="C3381" s="14">
        <v>33.460887290925619</v>
      </c>
      <c r="D3381" s="5">
        <v>43.002150087877453</v>
      </c>
    </row>
    <row r="3382" spans="1:4" x14ac:dyDescent="0.3">
      <c r="A3382">
        <v>3381</v>
      </c>
      <c r="B3382" s="14">
        <v>43.055254483561882</v>
      </c>
      <c r="C3382" s="14">
        <v>31.950580635446432</v>
      </c>
      <c r="D3382" s="5">
        <v>42.428669711280875</v>
      </c>
    </row>
    <row r="3383" spans="1:4" x14ac:dyDescent="0.3">
      <c r="A3383">
        <v>3382</v>
      </c>
      <c r="B3383" s="14">
        <v>46.393289606521662</v>
      </c>
      <c r="C3383" s="14">
        <v>34.208990879347141</v>
      </c>
      <c r="D3383" s="5">
        <v>41.436513945132958</v>
      </c>
    </row>
    <row r="3384" spans="1:4" x14ac:dyDescent="0.3">
      <c r="A3384">
        <v>3383</v>
      </c>
      <c r="B3384" s="14">
        <v>42.254080860701166</v>
      </c>
      <c r="C3384" s="14">
        <v>32.255196068641496</v>
      </c>
      <c r="D3384" s="5">
        <v>43.085962337359902</v>
      </c>
    </row>
    <row r="3385" spans="1:4" x14ac:dyDescent="0.3">
      <c r="A3385">
        <v>3384</v>
      </c>
      <c r="B3385" s="14">
        <v>45.659479930147604</v>
      </c>
      <c r="C3385" s="14">
        <v>34.25078245387985</v>
      </c>
      <c r="D3385" s="5">
        <v>43.398136344815079</v>
      </c>
    </row>
    <row r="3386" spans="1:4" x14ac:dyDescent="0.3">
      <c r="A3386">
        <v>3385</v>
      </c>
      <c r="B3386" s="14">
        <v>43.075023923325844</v>
      </c>
      <c r="C3386" s="14">
        <v>34.212136695952651</v>
      </c>
      <c r="D3386" s="5">
        <v>43.231877659350985</v>
      </c>
    </row>
    <row r="3387" spans="1:4" x14ac:dyDescent="0.3">
      <c r="A3387">
        <v>3386</v>
      </c>
      <c r="B3387" s="14">
        <v>40.372798977285484</v>
      </c>
      <c r="C3387" s="14">
        <v>33.351725391589191</v>
      </c>
      <c r="D3387" s="5">
        <v>41.326252660923785</v>
      </c>
    </row>
    <row r="3388" spans="1:4" x14ac:dyDescent="0.3">
      <c r="A3388">
        <v>3387</v>
      </c>
      <c r="B3388" s="14">
        <v>46.792013859183037</v>
      </c>
      <c r="C3388" s="14">
        <v>33.557133354272686</v>
      </c>
      <c r="D3388" s="5">
        <v>45.447065479930295</v>
      </c>
    </row>
    <row r="3389" spans="1:4" x14ac:dyDescent="0.3">
      <c r="A3389">
        <v>3388</v>
      </c>
      <c r="B3389" s="14">
        <v>44.010781019577834</v>
      </c>
      <c r="C3389" s="14">
        <v>34.407164472522901</v>
      </c>
      <c r="D3389" s="5">
        <v>41.066727706327235</v>
      </c>
    </row>
    <row r="3390" spans="1:4" x14ac:dyDescent="0.3">
      <c r="A3390">
        <v>3389</v>
      </c>
      <c r="B3390" s="14">
        <v>40.276342245797224</v>
      </c>
      <c r="C3390" s="14">
        <v>35.578281908789315</v>
      </c>
      <c r="D3390" s="5">
        <v>43.693978535903661</v>
      </c>
    </row>
    <row r="3391" spans="1:4" x14ac:dyDescent="0.3">
      <c r="A3391">
        <v>3390</v>
      </c>
      <c r="B3391" s="14">
        <v>40.872357577744062</v>
      </c>
      <c r="C3391" s="14">
        <v>33.924915624929646</v>
      </c>
      <c r="D3391" s="5">
        <v>44.627994479789507</v>
      </c>
    </row>
    <row r="3392" spans="1:4" x14ac:dyDescent="0.3">
      <c r="A3392">
        <v>3391</v>
      </c>
      <c r="B3392" s="14">
        <v>41.419172821248793</v>
      </c>
      <c r="C3392" s="14">
        <v>31.810490043068118</v>
      </c>
      <c r="D3392" s="5">
        <v>44.371487540839603</v>
      </c>
    </row>
    <row r="3393" spans="1:4" x14ac:dyDescent="0.3">
      <c r="A3393">
        <v>3392</v>
      </c>
      <c r="B3393" s="14">
        <v>42.483467440127718</v>
      </c>
      <c r="C3393" s="14">
        <v>33.748336694318759</v>
      </c>
      <c r="D3393" s="5">
        <v>46.698210580949151</v>
      </c>
    </row>
    <row r="3394" spans="1:4" x14ac:dyDescent="0.3">
      <c r="A3394">
        <v>3393</v>
      </c>
      <c r="B3394" s="14">
        <v>43.123814407500731</v>
      </c>
      <c r="C3394" s="14">
        <v>35.081467881770763</v>
      </c>
      <c r="D3394" s="5">
        <v>41.798580966962945</v>
      </c>
    </row>
    <row r="3395" spans="1:4" x14ac:dyDescent="0.3">
      <c r="A3395">
        <v>3394</v>
      </c>
      <c r="B3395" s="14">
        <v>41.07891711535418</v>
      </c>
      <c r="C3395" s="14">
        <v>33.511002620360472</v>
      </c>
      <c r="D3395" s="5">
        <v>45.340333899146714</v>
      </c>
    </row>
    <row r="3396" spans="1:4" x14ac:dyDescent="0.3">
      <c r="A3396">
        <v>3395</v>
      </c>
      <c r="B3396" s="14">
        <v>42.793694442208789</v>
      </c>
      <c r="C3396" s="14">
        <v>32.97204288837461</v>
      </c>
      <c r="D3396" s="5">
        <v>38.918784047986442</v>
      </c>
    </row>
    <row r="3397" spans="1:4" x14ac:dyDescent="0.3">
      <c r="A3397">
        <v>3396</v>
      </c>
      <c r="B3397" s="14">
        <v>42.006779451254069</v>
      </c>
      <c r="C3397" s="14">
        <v>34.59929019641379</v>
      </c>
      <c r="D3397" s="5">
        <v>41.250406932159073</v>
      </c>
    </row>
    <row r="3398" spans="1:4" x14ac:dyDescent="0.3">
      <c r="A3398">
        <v>3397</v>
      </c>
      <c r="B3398" s="14">
        <v>45.187594673412839</v>
      </c>
      <c r="C3398" s="14">
        <v>36.706326318753412</v>
      </c>
      <c r="D3398" s="5">
        <v>40.745503859390993</v>
      </c>
    </row>
    <row r="3399" spans="1:4" x14ac:dyDescent="0.3">
      <c r="A3399">
        <v>3398</v>
      </c>
      <c r="B3399" s="14">
        <v>42.917129065389304</v>
      </c>
      <c r="C3399" s="14">
        <v>33.547463297072277</v>
      </c>
      <c r="D3399" s="5">
        <v>42.225251605275155</v>
      </c>
    </row>
    <row r="3400" spans="1:4" x14ac:dyDescent="0.3">
      <c r="A3400">
        <v>3399</v>
      </c>
      <c r="B3400" s="14">
        <v>41.218615109103091</v>
      </c>
      <c r="C3400" s="14">
        <v>36.705502196595617</v>
      </c>
      <c r="D3400" s="5">
        <v>40.074170290407444</v>
      </c>
    </row>
    <row r="3401" spans="1:4" x14ac:dyDescent="0.3">
      <c r="A3401">
        <v>3400</v>
      </c>
      <c r="B3401" s="14">
        <v>43.398996649965873</v>
      </c>
      <c r="C3401" s="14">
        <v>35.540072756270362</v>
      </c>
      <c r="D3401" s="5">
        <v>43.159642629496524</v>
      </c>
    </row>
    <row r="3402" spans="1:4" x14ac:dyDescent="0.3">
      <c r="A3402">
        <v>3401</v>
      </c>
      <c r="B3402" s="14">
        <v>43.331176795741015</v>
      </c>
      <c r="C3402" s="14">
        <v>36.172513522492743</v>
      </c>
      <c r="D3402" s="5">
        <v>41.962073186431866</v>
      </c>
    </row>
    <row r="3403" spans="1:4" x14ac:dyDescent="0.3">
      <c r="A3403">
        <v>3402</v>
      </c>
      <c r="B3403" s="14">
        <v>45.107086455972585</v>
      </c>
      <c r="C3403" s="14">
        <v>33.229402823644634</v>
      </c>
      <c r="D3403" s="5">
        <v>40.619221933032975</v>
      </c>
    </row>
    <row r="3404" spans="1:4" x14ac:dyDescent="0.3">
      <c r="A3404">
        <v>3403</v>
      </c>
      <c r="B3404" s="14">
        <v>41.781977886502787</v>
      </c>
      <c r="C3404" s="14">
        <v>32.829711568525795</v>
      </c>
      <c r="D3404" s="5">
        <v>43.666876220300111</v>
      </c>
    </row>
    <row r="3405" spans="1:4" x14ac:dyDescent="0.3">
      <c r="A3405">
        <v>3404</v>
      </c>
      <c r="B3405" s="14">
        <v>43.005271144495111</v>
      </c>
      <c r="C3405" s="14">
        <v>32.863559972182742</v>
      </c>
      <c r="D3405" s="5">
        <v>45.736897801110004</v>
      </c>
    </row>
    <row r="3406" spans="1:4" x14ac:dyDescent="0.3">
      <c r="A3406">
        <v>3405</v>
      </c>
      <c r="B3406" s="14">
        <v>45.255294812396485</v>
      </c>
      <c r="C3406" s="14">
        <v>34.843322969995036</v>
      </c>
      <c r="D3406" s="5">
        <v>42.910942160589101</v>
      </c>
    </row>
    <row r="3407" spans="1:4" x14ac:dyDescent="0.3">
      <c r="A3407">
        <v>3406</v>
      </c>
      <c r="B3407" s="14">
        <v>42.421011402745826</v>
      </c>
      <c r="C3407" s="14">
        <v>35.840060491559349</v>
      </c>
      <c r="D3407" s="5">
        <v>42.991482992750981</v>
      </c>
    </row>
    <row r="3408" spans="1:4" x14ac:dyDescent="0.3">
      <c r="A3408">
        <v>3407</v>
      </c>
      <c r="B3408" s="14">
        <v>43.62922889087897</v>
      </c>
      <c r="C3408" s="14">
        <v>33.603194145313964</v>
      </c>
      <c r="D3408" s="5">
        <v>43.511217202234235</v>
      </c>
    </row>
    <row r="3409" spans="1:4" x14ac:dyDescent="0.3">
      <c r="A3409">
        <v>3408</v>
      </c>
      <c r="B3409" s="14">
        <v>41.665310844755332</v>
      </c>
      <c r="C3409" s="14">
        <v>34.070954914307578</v>
      </c>
      <c r="D3409" s="5">
        <v>44.980685345653242</v>
      </c>
    </row>
    <row r="3410" spans="1:4" x14ac:dyDescent="0.3">
      <c r="A3410">
        <v>3409</v>
      </c>
      <c r="B3410" s="14">
        <v>46.489589042899318</v>
      </c>
      <c r="C3410" s="14">
        <v>37.122474979737376</v>
      </c>
      <c r="D3410" s="5">
        <v>46.140914953183511</v>
      </c>
    </row>
    <row r="3411" spans="1:4" x14ac:dyDescent="0.3">
      <c r="A3411">
        <v>3410</v>
      </c>
      <c r="B3411" s="14">
        <v>43.765346221209576</v>
      </c>
      <c r="C3411" s="14">
        <v>36.448985314413093</v>
      </c>
      <c r="D3411" s="5">
        <v>42.418690243761034</v>
      </c>
    </row>
    <row r="3412" spans="1:4" x14ac:dyDescent="0.3">
      <c r="A3412">
        <v>3411</v>
      </c>
      <c r="B3412" s="14">
        <v>41.876596171351352</v>
      </c>
      <c r="C3412" s="14">
        <v>35.020141776422498</v>
      </c>
      <c r="D3412" s="5">
        <v>44.021674442739112</v>
      </c>
    </row>
    <row r="3413" spans="1:4" x14ac:dyDescent="0.3">
      <c r="A3413">
        <v>3412</v>
      </c>
      <c r="B3413" s="14">
        <v>44.088968716563031</v>
      </c>
      <c r="C3413" s="14">
        <v>34.365246505689747</v>
      </c>
      <c r="D3413" s="5">
        <v>44.275991382264323</v>
      </c>
    </row>
    <row r="3414" spans="1:4" x14ac:dyDescent="0.3">
      <c r="A3414">
        <v>3413</v>
      </c>
      <c r="B3414" s="14">
        <v>42.425820748624005</v>
      </c>
      <c r="C3414" s="14">
        <v>32.466658535867055</v>
      </c>
      <c r="D3414" s="5">
        <v>42.226377391388979</v>
      </c>
    </row>
    <row r="3415" spans="1:4" x14ac:dyDescent="0.3">
      <c r="A3415">
        <v>3414</v>
      </c>
      <c r="B3415" s="14">
        <v>43.940168997603919</v>
      </c>
      <c r="C3415" s="14">
        <v>36.155848102484953</v>
      </c>
      <c r="D3415" s="5">
        <v>43.804685838041372</v>
      </c>
    </row>
    <row r="3416" spans="1:4" x14ac:dyDescent="0.3">
      <c r="A3416">
        <v>3415</v>
      </c>
      <c r="B3416" s="14">
        <v>43.479564202176491</v>
      </c>
      <c r="C3416" s="14">
        <v>35.448467555776062</v>
      </c>
      <c r="D3416" s="5">
        <v>42.246390026470372</v>
      </c>
    </row>
    <row r="3417" spans="1:4" x14ac:dyDescent="0.3">
      <c r="A3417">
        <v>3416</v>
      </c>
      <c r="B3417" s="14">
        <v>46.04234575888384</v>
      </c>
      <c r="C3417" s="14">
        <v>36.53244806987454</v>
      </c>
      <c r="D3417" s="5">
        <v>44.717295977810672</v>
      </c>
    </row>
    <row r="3418" spans="1:4" x14ac:dyDescent="0.3">
      <c r="A3418">
        <v>3417</v>
      </c>
      <c r="B3418" s="14">
        <v>43.381772584466695</v>
      </c>
      <c r="C3418" s="14">
        <v>35.122977391040543</v>
      </c>
      <c r="D3418" s="5">
        <v>44.425298385698305</v>
      </c>
    </row>
    <row r="3419" spans="1:4" x14ac:dyDescent="0.3">
      <c r="A3419">
        <v>3418</v>
      </c>
      <c r="B3419" s="14">
        <v>42.075262354418605</v>
      </c>
      <c r="C3419" s="14">
        <v>33.561314267454982</v>
      </c>
      <c r="D3419" s="5">
        <v>40.263415922374705</v>
      </c>
    </row>
    <row r="3420" spans="1:4" x14ac:dyDescent="0.3">
      <c r="A3420">
        <v>3419</v>
      </c>
      <c r="B3420" s="14">
        <v>43.666459570748316</v>
      </c>
      <c r="C3420" s="14">
        <v>33.895104855373823</v>
      </c>
      <c r="D3420" s="5">
        <v>41.958627553103092</v>
      </c>
    </row>
    <row r="3421" spans="1:4" x14ac:dyDescent="0.3">
      <c r="A3421">
        <v>3420</v>
      </c>
      <c r="B3421" s="14">
        <v>40.666744184348119</v>
      </c>
      <c r="C3421" s="14">
        <v>33.932443246442872</v>
      </c>
      <c r="D3421" s="5">
        <v>43.703359004739617</v>
      </c>
    </row>
    <row r="3422" spans="1:4" x14ac:dyDescent="0.3">
      <c r="A3422">
        <v>3421</v>
      </c>
      <c r="B3422" s="14">
        <v>42.573834645332852</v>
      </c>
      <c r="C3422" s="14">
        <v>34.807067177378656</v>
      </c>
      <c r="D3422" s="5">
        <v>42.778080153575068</v>
      </c>
    </row>
    <row r="3423" spans="1:4" x14ac:dyDescent="0.3">
      <c r="A3423">
        <v>3422</v>
      </c>
      <c r="B3423" s="14">
        <v>44.215788501351433</v>
      </c>
      <c r="C3423" s="14">
        <v>35.645614663760526</v>
      </c>
      <c r="D3423" s="5">
        <v>43.470880425219647</v>
      </c>
    </row>
    <row r="3424" spans="1:4" x14ac:dyDescent="0.3">
      <c r="A3424">
        <v>3423</v>
      </c>
      <c r="B3424" s="14">
        <v>44.8127423181258</v>
      </c>
      <c r="C3424" s="14">
        <v>33.876434058071709</v>
      </c>
      <c r="D3424" s="5">
        <v>42.405660393144643</v>
      </c>
    </row>
    <row r="3425" spans="1:4" x14ac:dyDescent="0.3">
      <c r="A3425">
        <v>3424</v>
      </c>
      <c r="B3425" s="14">
        <v>44.960839283325065</v>
      </c>
      <c r="C3425" s="14">
        <v>33.061631473958862</v>
      </c>
      <c r="D3425" s="5">
        <v>41.618231086451807</v>
      </c>
    </row>
    <row r="3426" spans="1:4" x14ac:dyDescent="0.3">
      <c r="A3426">
        <v>3425</v>
      </c>
      <c r="B3426" s="14">
        <v>44.379456105257219</v>
      </c>
      <c r="C3426" s="14">
        <v>35.418249985356972</v>
      </c>
      <c r="D3426" s="5">
        <v>42.971881689366001</v>
      </c>
    </row>
    <row r="3427" spans="1:4" x14ac:dyDescent="0.3">
      <c r="A3427">
        <v>3426</v>
      </c>
      <c r="B3427" s="14">
        <v>40.063083592534319</v>
      </c>
      <c r="C3427" s="14">
        <v>35.243026842130959</v>
      </c>
      <c r="D3427" s="5">
        <v>42.889106867436723</v>
      </c>
    </row>
    <row r="3428" spans="1:4" x14ac:dyDescent="0.3">
      <c r="A3428">
        <v>3427</v>
      </c>
      <c r="B3428" s="14">
        <v>44.17159498999321</v>
      </c>
      <c r="C3428" s="14">
        <v>36.190843810708046</v>
      </c>
      <c r="D3428" s="5">
        <v>42.86148951128586</v>
      </c>
    </row>
    <row r="3429" spans="1:4" x14ac:dyDescent="0.3">
      <c r="A3429">
        <v>3428</v>
      </c>
      <c r="B3429" s="14">
        <v>41.924318390216946</v>
      </c>
      <c r="C3429" s="14">
        <v>34.517701674312811</v>
      </c>
      <c r="D3429" s="5">
        <v>43.855490743370765</v>
      </c>
    </row>
    <row r="3430" spans="1:4" x14ac:dyDescent="0.3">
      <c r="A3430">
        <v>3429</v>
      </c>
      <c r="B3430" s="14">
        <v>45.005539886096869</v>
      </c>
      <c r="C3430" s="14">
        <v>35.035295842890854</v>
      </c>
      <c r="D3430" s="5">
        <v>42.212654326129524</v>
      </c>
    </row>
    <row r="3431" spans="1:4" x14ac:dyDescent="0.3">
      <c r="A3431">
        <v>3430</v>
      </c>
      <c r="B3431" s="14">
        <v>44.443576807905622</v>
      </c>
      <c r="C3431" s="14">
        <v>35.128031095409348</v>
      </c>
      <c r="D3431" s="5">
        <v>44.264721353308438</v>
      </c>
    </row>
    <row r="3432" spans="1:4" x14ac:dyDescent="0.3">
      <c r="A3432">
        <v>3431</v>
      </c>
      <c r="B3432" s="14">
        <v>45.606482048301508</v>
      </c>
      <c r="C3432" s="14">
        <v>36.291764797748442</v>
      </c>
      <c r="D3432" s="5">
        <v>43.144436398111147</v>
      </c>
    </row>
    <row r="3433" spans="1:4" x14ac:dyDescent="0.3">
      <c r="A3433">
        <v>3432</v>
      </c>
      <c r="B3433" s="14">
        <v>43.723106180782821</v>
      </c>
      <c r="C3433" s="14">
        <v>33.013080681551301</v>
      </c>
      <c r="D3433" s="5">
        <v>42.671411585456909</v>
      </c>
    </row>
    <row r="3434" spans="1:4" x14ac:dyDescent="0.3">
      <c r="A3434">
        <v>3433</v>
      </c>
      <c r="B3434" s="14">
        <v>43.406667595714005</v>
      </c>
      <c r="C3434" s="14">
        <v>33.095227024141302</v>
      </c>
      <c r="D3434" s="5">
        <v>40.546530495809563</v>
      </c>
    </row>
    <row r="3435" spans="1:4" x14ac:dyDescent="0.3">
      <c r="A3435">
        <v>3434</v>
      </c>
      <c r="B3435" s="14">
        <v>41.134487886348467</v>
      </c>
      <c r="C3435" s="14">
        <v>33.983183815099302</v>
      </c>
      <c r="D3435" s="5">
        <v>43.664839951237006</v>
      </c>
    </row>
    <row r="3436" spans="1:4" x14ac:dyDescent="0.3">
      <c r="A3436">
        <v>3435</v>
      </c>
      <c r="B3436" s="14">
        <v>44.032043210708501</v>
      </c>
      <c r="C3436" s="14">
        <v>33.366223456919379</v>
      </c>
      <c r="D3436" s="5">
        <v>42.868440363611597</v>
      </c>
    </row>
    <row r="3437" spans="1:4" x14ac:dyDescent="0.3">
      <c r="A3437">
        <v>3436</v>
      </c>
      <c r="B3437" s="14">
        <v>42.412487531494087</v>
      </c>
      <c r="C3437" s="14">
        <v>34.360031543721753</v>
      </c>
      <c r="D3437" s="5">
        <v>42.969944614663589</v>
      </c>
    </row>
    <row r="3438" spans="1:4" x14ac:dyDescent="0.3">
      <c r="A3438">
        <v>3437</v>
      </c>
      <c r="B3438" s="14">
        <v>40.940648635700768</v>
      </c>
      <c r="C3438" s="14">
        <v>34.986744618761662</v>
      </c>
      <c r="D3438" s="5">
        <v>41.123857567647931</v>
      </c>
    </row>
    <row r="3439" spans="1:4" x14ac:dyDescent="0.3">
      <c r="A3439">
        <v>3438</v>
      </c>
      <c r="B3439" s="14">
        <v>43.295263710124281</v>
      </c>
      <c r="C3439" s="14">
        <v>35.048113979558792</v>
      </c>
      <c r="D3439" s="5">
        <v>42.228306775314138</v>
      </c>
    </row>
    <row r="3440" spans="1:4" x14ac:dyDescent="0.3">
      <c r="A3440">
        <v>3439</v>
      </c>
      <c r="B3440" s="14">
        <v>44.221834766329941</v>
      </c>
      <c r="C3440" s="14">
        <v>33.376570788317302</v>
      </c>
      <c r="D3440" s="5">
        <v>42.724412554944259</v>
      </c>
    </row>
    <row r="3441" spans="1:4" x14ac:dyDescent="0.3">
      <c r="A3441">
        <v>3440</v>
      </c>
      <c r="B3441" s="14">
        <v>45.167469084056869</v>
      </c>
      <c r="C3441" s="14">
        <v>35.534274607025139</v>
      </c>
      <c r="D3441" s="5">
        <v>42.86316135797459</v>
      </c>
    </row>
    <row r="3442" spans="1:4" x14ac:dyDescent="0.3">
      <c r="A3442">
        <v>3441</v>
      </c>
      <c r="B3442" s="14">
        <v>42.359208061612769</v>
      </c>
      <c r="C3442" s="14">
        <v>33.294161909214438</v>
      </c>
      <c r="D3442" s="5">
        <v>42.616136717038437</v>
      </c>
    </row>
    <row r="3443" spans="1:4" x14ac:dyDescent="0.3">
      <c r="A3443">
        <v>3442</v>
      </c>
      <c r="B3443" s="14">
        <v>41.437194702395487</v>
      </c>
      <c r="C3443" s="14">
        <v>33.650062928917514</v>
      </c>
      <c r="D3443" s="5">
        <v>44.870271833133422</v>
      </c>
    </row>
    <row r="3444" spans="1:4" x14ac:dyDescent="0.3">
      <c r="A3444">
        <v>3443</v>
      </c>
      <c r="B3444" s="14">
        <v>45.007257491059931</v>
      </c>
      <c r="C3444" s="14">
        <v>34.389158901590754</v>
      </c>
      <c r="D3444" s="5">
        <v>42.524092718078883</v>
      </c>
    </row>
    <row r="3445" spans="1:4" x14ac:dyDescent="0.3">
      <c r="A3445">
        <v>3444</v>
      </c>
      <c r="B3445" s="14">
        <v>42.90121428721941</v>
      </c>
      <c r="C3445" s="14">
        <v>35.323196406210386</v>
      </c>
      <c r="D3445" s="5">
        <v>43.265180275565612</v>
      </c>
    </row>
    <row r="3446" spans="1:4" x14ac:dyDescent="0.3">
      <c r="A3446">
        <v>3445</v>
      </c>
      <c r="B3446" s="14">
        <v>43.734347287793703</v>
      </c>
      <c r="C3446" s="14">
        <v>35.284193201665985</v>
      </c>
      <c r="D3446" s="5">
        <v>41.703700334488715</v>
      </c>
    </row>
    <row r="3447" spans="1:4" x14ac:dyDescent="0.3">
      <c r="A3447">
        <v>3446</v>
      </c>
      <c r="B3447" s="14">
        <v>45.251464880303942</v>
      </c>
      <c r="C3447" s="14">
        <v>31.383984495023316</v>
      </c>
      <c r="D3447" s="5">
        <v>41.282392998476922</v>
      </c>
    </row>
    <row r="3448" spans="1:4" x14ac:dyDescent="0.3">
      <c r="A3448">
        <v>3447</v>
      </c>
      <c r="B3448" s="14">
        <v>42.218295542159105</v>
      </c>
      <c r="C3448" s="14">
        <v>33.536571804445963</v>
      </c>
      <c r="D3448" s="5">
        <v>43.117638559696573</v>
      </c>
    </row>
    <row r="3449" spans="1:4" x14ac:dyDescent="0.3">
      <c r="A3449">
        <v>3448</v>
      </c>
      <c r="B3449" s="14">
        <v>43.248952004047197</v>
      </c>
      <c r="C3449" s="14">
        <v>33.463703454866113</v>
      </c>
      <c r="D3449" s="5">
        <v>42.777262156189622</v>
      </c>
    </row>
    <row r="3450" spans="1:4" x14ac:dyDescent="0.3">
      <c r="A3450">
        <v>3449</v>
      </c>
      <c r="B3450" s="14">
        <v>46.664198455852784</v>
      </c>
      <c r="C3450" s="14">
        <v>35.028182026437229</v>
      </c>
      <c r="D3450" s="5">
        <v>42.6519576593317</v>
      </c>
    </row>
    <row r="3451" spans="1:4" x14ac:dyDescent="0.3">
      <c r="A3451">
        <v>3450</v>
      </c>
      <c r="B3451" s="14">
        <v>42.972171603813919</v>
      </c>
      <c r="C3451" s="14">
        <v>32.587601402748241</v>
      </c>
      <c r="D3451" s="5">
        <v>42.84120801355084</v>
      </c>
    </row>
    <row r="3452" spans="1:4" x14ac:dyDescent="0.3">
      <c r="A3452">
        <v>3451</v>
      </c>
      <c r="B3452" s="14">
        <v>44.723169032142586</v>
      </c>
      <c r="C3452" s="14">
        <v>34.413318077716696</v>
      </c>
      <c r="D3452" s="5">
        <v>45.575552224582736</v>
      </c>
    </row>
    <row r="3453" spans="1:4" x14ac:dyDescent="0.3">
      <c r="A3453">
        <v>3452</v>
      </c>
      <c r="B3453" s="14">
        <v>45.452348963591767</v>
      </c>
      <c r="C3453" s="14">
        <v>33.934487375783277</v>
      </c>
      <c r="D3453" s="5">
        <v>43.468176968324094</v>
      </c>
    </row>
    <row r="3454" spans="1:4" x14ac:dyDescent="0.3">
      <c r="A3454">
        <v>3453</v>
      </c>
      <c r="B3454" s="14">
        <v>40.957869747327322</v>
      </c>
      <c r="C3454" s="14">
        <v>33.886458787734561</v>
      </c>
      <c r="D3454" s="5">
        <v>41.885973395521596</v>
      </c>
    </row>
    <row r="3455" spans="1:4" x14ac:dyDescent="0.3">
      <c r="A3455">
        <v>3454</v>
      </c>
      <c r="B3455" s="14">
        <v>42.163816486131687</v>
      </c>
      <c r="C3455" s="14">
        <v>35.3185872693657</v>
      </c>
      <c r="D3455" s="5">
        <v>42.785504284124443</v>
      </c>
    </row>
    <row r="3456" spans="1:4" x14ac:dyDescent="0.3">
      <c r="A3456">
        <v>3455</v>
      </c>
      <c r="B3456" s="14">
        <v>43.888557619933692</v>
      </c>
      <c r="C3456" s="14">
        <v>34.389414881945115</v>
      </c>
      <c r="D3456" s="5">
        <v>45.266830263524227</v>
      </c>
    </row>
    <row r="3457" spans="1:4" x14ac:dyDescent="0.3">
      <c r="A3457">
        <v>3456</v>
      </c>
      <c r="B3457" s="14">
        <v>44.784979606473833</v>
      </c>
      <c r="C3457" s="14">
        <v>36.322561418556454</v>
      </c>
      <c r="D3457" s="5">
        <v>43.79754873044611</v>
      </c>
    </row>
    <row r="3458" spans="1:4" x14ac:dyDescent="0.3">
      <c r="A3458">
        <v>3457</v>
      </c>
      <c r="B3458" s="14">
        <v>43.334678051531469</v>
      </c>
      <c r="C3458" s="14">
        <v>32.562095667299872</v>
      </c>
      <c r="D3458" s="5">
        <v>42.763342127094269</v>
      </c>
    </row>
    <row r="3459" spans="1:4" x14ac:dyDescent="0.3">
      <c r="A3459">
        <v>3458</v>
      </c>
      <c r="B3459" s="14">
        <v>42.013185593772057</v>
      </c>
      <c r="C3459" s="14">
        <v>34.648640443407018</v>
      </c>
      <c r="D3459" s="5">
        <v>43.874379415985047</v>
      </c>
    </row>
    <row r="3460" spans="1:4" x14ac:dyDescent="0.3">
      <c r="A3460">
        <v>3459</v>
      </c>
      <c r="B3460" s="14">
        <v>41.9434209858182</v>
      </c>
      <c r="C3460" s="14">
        <v>33.537492235752303</v>
      </c>
      <c r="D3460" s="5">
        <v>44.942949856385802</v>
      </c>
    </row>
    <row r="3461" spans="1:4" x14ac:dyDescent="0.3">
      <c r="A3461">
        <v>3460</v>
      </c>
      <c r="B3461" s="14">
        <v>43.52389492051752</v>
      </c>
      <c r="C3461" s="14">
        <v>33.500108737396374</v>
      </c>
      <c r="D3461" s="5">
        <v>41.853488416705339</v>
      </c>
    </row>
    <row r="3462" spans="1:4" x14ac:dyDescent="0.3">
      <c r="A3462">
        <v>3461</v>
      </c>
      <c r="B3462" s="14">
        <v>44.059118342673514</v>
      </c>
      <c r="C3462" s="14">
        <v>34.118004441448193</v>
      </c>
      <c r="D3462" s="5">
        <v>43.764581805520812</v>
      </c>
    </row>
    <row r="3463" spans="1:4" x14ac:dyDescent="0.3">
      <c r="A3463">
        <v>3462</v>
      </c>
      <c r="B3463" s="14">
        <v>46.676883138701101</v>
      </c>
      <c r="C3463" s="14">
        <v>32.234440949000117</v>
      </c>
      <c r="D3463" s="5">
        <v>42.609321690235433</v>
      </c>
    </row>
    <row r="3464" spans="1:4" x14ac:dyDescent="0.3">
      <c r="A3464">
        <v>3463</v>
      </c>
      <c r="B3464" s="14">
        <v>43.55470252393367</v>
      </c>
      <c r="C3464" s="14">
        <v>36.049695800134991</v>
      </c>
      <c r="D3464" s="5">
        <v>44.305595038500051</v>
      </c>
    </row>
    <row r="3465" spans="1:4" x14ac:dyDescent="0.3">
      <c r="A3465">
        <v>3464</v>
      </c>
      <c r="B3465" s="14">
        <v>45.263757863349518</v>
      </c>
      <c r="C3465" s="14">
        <v>34.253197435227371</v>
      </c>
      <c r="D3465" s="5">
        <v>45.324663196296179</v>
      </c>
    </row>
    <row r="3466" spans="1:4" x14ac:dyDescent="0.3">
      <c r="A3466">
        <v>3465</v>
      </c>
      <c r="B3466" s="14">
        <v>42.429207397063408</v>
      </c>
      <c r="C3466" s="14">
        <v>34.254708930162444</v>
      </c>
      <c r="D3466" s="5">
        <v>41.556727778126643</v>
      </c>
    </row>
    <row r="3467" spans="1:4" x14ac:dyDescent="0.3">
      <c r="A3467">
        <v>3466</v>
      </c>
      <c r="B3467" s="14">
        <v>43.240620183464316</v>
      </c>
      <c r="C3467" s="14">
        <v>36.351201551667565</v>
      </c>
      <c r="D3467" s="5">
        <v>43.885721582033376</v>
      </c>
    </row>
    <row r="3468" spans="1:4" x14ac:dyDescent="0.3">
      <c r="A3468">
        <v>3467</v>
      </c>
      <c r="B3468" s="14">
        <v>46.685597552793269</v>
      </c>
      <c r="C3468" s="14">
        <v>33.825841445763352</v>
      </c>
      <c r="D3468" s="5">
        <v>42.078008784594054</v>
      </c>
    </row>
    <row r="3469" spans="1:4" x14ac:dyDescent="0.3">
      <c r="A3469">
        <v>3468</v>
      </c>
      <c r="B3469" s="14">
        <v>42.679762618716012</v>
      </c>
      <c r="C3469" s="14">
        <v>34.153390709350532</v>
      </c>
      <c r="D3469" s="5">
        <v>41.850061577357025</v>
      </c>
    </row>
    <row r="3470" spans="1:4" x14ac:dyDescent="0.3">
      <c r="A3470">
        <v>3469</v>
      </c>
      <c r="B3470" s="14">
        <v>42.749794035736372</v>
      </c>
      <c r="C3470" s="14">
        <v>33.878910855915457</v>
      </c>
      <c r="D3470" s="5">
        <v>43.714273530092072</v>
      </c>
    </row>
    <row r="3471" spans="1:4" x14ac:dyDescent="0.3">
      <c r="A3471">
        <v>3470</v>
      </c>
      <c r="B3471" s="14">
        <v>42.057599148737765</v>
      </c>
      <c r="C3471" s="14">
        <v>33.249037502740329</v>
      </c>
      <c r="D3471" s="5">
        <v>44.631983803701488</v>
      </c>
    </row>
    <row r="3472" spans="1:4" x14ac:dyDescent="0.3">
      <c r="A3472">
        <v>3471</v>
      </c>
      <c r="B3472" s="14">
        <v>41.774530326832163</v>
      </c>
      <c r="C3472" s="14">
        <v>32.971924232857738</v>
      </c>
      <c r="D3472" s="5">
        <v>40.154041110176372</v>
      </c>
    </row>
    <row r="3473" spans="1:4" x14ac:dyDescent="0.3">
      <c r="A3473">
        <v>3472</v>
      </c>
      <c r="B3473" s="14">
        <v>43.32602008642251</v>
      </c>
      <c r="C3473" s="14">
        <v>34.345754965330471</v>
      </c>
      <c r="D3473" s="5">
        <v>42.615044221219513</v>
      </c>
    </row>
    <row r="3474" spans="1:4" x14ac:dyDescent="0.3">
      <c r="A3474">
        <v>3473</v>
      </c>
      <c r="B3474" s="14">
        <v>40.948022335545673</v>
      </c>
      <c r="C3474" s="14">
        <v>33.584625911741846</v>
      </c>
      <c r="D3474" s="5">
        <v>42.967953481816167</v>
      </c>
    </row>
    <row r="3475" spans="1:4" x14ac:dyDescent="0.3">
      <c r="A3475">
        <v>3474</v>
      </c>
      <c r="B3475" s="14">
        <v>43.605734530749551</v>
      </c>
      <c r="C3475" s="14">
        <v>35.279520268844287</v>
      </c>
      <c r="D3475" s="5">
        <v>42.993203095694568</v>
      </c>
    </row>
    <row r="3476" spans="1:4" x14ac:dyDescent="0.3">
      <c r="A3476">
        <v>3475</v>
      </c>
      <c r="B3476" s="14">
        <v>43.949704156127048</v>
      </c>
      <c r="C3476" s="14">
        <v>34.759953874277741</v>
      </c>
      <c r="D3476" s="5">
        <v>44.033358479361759</v>
      </c>
    </row>
    <row r="3477" spans="1:4" x14ac:dyDescent="0.3">
      <c r="A3477">
        <v>3476</v>
      </c>
      <c r="B3477" s="14">
        <v>39.25553808216219</v>
      </c>
      <c r="C3477" s="14">
        <v>35.201878293930974</v>
      </c>
      <c r="D3477" s="5">
        <v>40.984137378083894</v>
      </c>
    </row>
    <row r="3478" spans="1:4" x14ac:dyDescent="0.3">
      <c r="A3478">
        <v>3477</v>
      </c>
      <c r="B3478" s="14">
        <v>43.106524739596544</v>
      </c>
      <c r="C3478" s="14">
        <v>32.94446276622427</v>
      </c>
      <c r="D3478" s="5">
        <v>43.40978476908726</v>
      </c>
    </row>
    <row r="3479" spans="1:4" x14ac:dyDescent="0.3">
      <c r="A3479">
        <v>3478</v>
      </c>
      <c r="B3479" s="14">
        <v>42.726255690368184</v>
      </c>
      <c r="C3479" s="14">
        <v>35.538093207258804</v>
      </c>
      <c r="D3479" s="5">
        <v>43.739117309480463</v>
      </c>
    </row>
    <row r="3480" spans="1:4" x14ac:dyDescent="0.3">
      <c r="A3480">
        <v>3479</v>
      </c>
      <c r="B3480" s="14">
        <v>44.555545059868706</v>
      </c>
      <c r="C3480" s="14">
        <v>35.889334706111754</v>
      </c>
      <c r="D3480" s="5">
        <v>41.727262238671528</v>
      </c>
    </row>
    <row r="3481" spans="1:4" x14ac:dyDescent="0.3">
      <c r="A3481">
        <v>3480</v>
      </c>
      <c r="B3481" s="14">
        <v>43.192959823367438</v>
      </c>
      <c r="C3481" s="14">
        <v>34.517628226064289</v>
      </c>
      <c r="D3481" s="5">
        <v>40.896321141286592</v>
      </c>
    </row>
    <row r="3482" spans="1:4" x14ac:dyDescent="0.3">
      <c r="A3482">
        <v>3481</v>
      </c>
      <c r="B3482" s="14">
        <v>41.875442936674382</v>
      </c>
      <c r="C3482" s="14">
        <v>32.572803459492427</v>
      </c>
      <c r="D3482" s="5">
        <v>42.940174163864747</v>
      </c>
    </row>
    <row r="3483" spans="1:4" x14ac:dyDescent="0.3">
      <c r="A3483">
        <v>3482</v>
      </c>
      <c r="B3483" s="14">
        <v>42.358385203824504</v>
      </c>
      <c r="C3483" s="14">
        <v>33.63774056386076</v>
      </c>
      <c r="D3483" s="5">
        <v>43.540173825652701</v>
      </c>
    </row>
    <row r="3484" spans="1:4" x14ac:dyDescent="0.3">
      <c r="A3484">
        <v>3483</v>
      </c>
      <c r="B3484" s="14">
        <v>43.689196969601518</v>
      </c>
      <c r="C3484" s="14">
        <v>34.204214206969709</v>
      </c>
      <c r="D3484" s="5">
        <v>43.118625202410755</v>
      </c>
    </row>
    <row r="3485" spans="1:4" x14ac:dyDescent="0.3">
      <c r="A3485">
        <v>3484</v>
      </c>
      <c r="B3485" s="14">
        <v>44.082404437099775</v>
      </c>
      <c r="C3485" s="14">
        <v>34.478422656483829</v>
      </c>
      <c r="D3485" s="5">
        <v>43.150521773451942</v>
      </c>
    </row>
    <row r="3486" spans="1:4" x14ac:dyDescent="0.3">
      <c r="A3486">
        <v>3485</v>
      </c>
      <c r="B3486" s="14">
        <v>44.842938544279768</v>
      </c>
      <c r="C3486" s="14">
        <v>35.595172013493638</v>
      </c>
      <c r="D3486" s="5">
        <v>41.668967935262479</v>
      </c>
    </row>
    <row r="3487" spans="1:4" x14ac:dyDescent="0.3">
      <c r="A3487">
        <v>3486</v>
      </c>
      <c r="B3487" s="14">
        <v>44.917340295074929</v>
      </c>
      <c r="C3487" s="14">
        <v>34.452510778208953</v>
      </c>
      <c r="D3487" s="5">
        <v>43.971615907346774</v>
      </c>
    </row>
    <row r="3488" spans="1:4" x14ac:dyDescent="0.3">
      <c r="A3488">
        <v>3487</v>
      </c>
      <c r="B3488" s="14">
        <v>44.172253730788384</v>
      </c>
      <c r="C3488" s="14">
        <v>35.022743093636386</v>
      </c>
      <c r="D3488" s="5">
        <v>43.027740945626626</v>
      </c>
    </row>
    <row r="3489" spans="1:4" x14ac:dyDescent="0.3">
      <c r="A3489">
        <v>3488</v>
      </c>
      <c r="B3489" s="14">
        <v>45.119323660795118</v>
      </c>
      <c r="C3489" s="14">
        <v>36.296987065137579</v>
      </c>
      <c r="D3489" s="5">
        <v>45.175522142647594</v>
      </c>
    </row>
    <row r="3490" spans="1:4" x14ac:dyDescent="0.3">
      <c r="A3490">
        <v>3489</v>
      </c>
      <c r="B3490" s="14">
        <v>45.08507138782786</v>
      </c>
      <c r="C3490" s="14">
        <v>32.628125595690896</v>
      </c>
      <c r="D3490" s="5">
        <v>44.102861831996528</v>
      </c>
    </row>
    <row r="3491" spans="1:4" x14ac:dyDescent="0.3">
      <c r="A3491">
        <v>3490</v>
      </c>
      <c r="B3491" s="14">
        <v>40.573289922823548</v>
      </c>
      <c r="C3491" s="14">
        <v>33.493461489215406</v>
      </c>
      <c r="D3491" s="5">
        <v>43.533022584298024</v>
      </c>
    </row>
    <row r="3492" spans="1:4" x14ac:dyDescent="0.3">
      <c r="A3492">
        <v>3491</v>
      </c>
      <c r="B3492" s="14">
        <v>40.135906671416777</v>
      </c>
      <c r="C3492" s="14">
        <v>34.160907542924924</v>
      </c>
      <c r="D3492" s="5">
        <v>46.340844381171294</v>
      </c>
    </row>
    <row r="3493" spans="1:4" x14ac:dyDescent="0.3">
      <c r="A3493">
        <v>3492</v>
      </c>
      <c r="B3493" s="14">
        <v>44.435398237219047</v>
      </c>
      <c r="C3493" s="14">
        <v>36.614360663702357</v>
      </c>
      <c r="D3493" s="5">
        <v>44.5277362319421</v>
      </c>
    </row>
    <row r="3494" spans="1:4" x14ac:dyDescent="0.3">
      <c r="A3494">
        <v>3493</v>
      </c>
      <c r="B3494" s="14">
        <v>45.854959326041737</v>
      </c>
      <c r="C3494" s="14">
        <v>33.500505679259014</v>
      </c>
      <c r="D3494" s="5">
        <v>43.88252847518185</v>
      </c>
    </row>
    <row r="3495" spans="1:4" x14ac:dyDescent="0.3">
      <c r="A3495">
        <v>3494</v>
      </c>
      <c r="B3495" s="14">
        <v>44.885927770830541</v>
      </c>
      <c r="C3495" s="14">
        <v>34.499763639467623</v>
      </c>
      <c r="D3495" s="5">
        <v>43.836266447151189</v>
      </c>
    </row>
    <row r="3496" spans="1:4" x14ac:dyDescent="0.3">
      <c r="A3496">
        <v>3495</v>
      </c>
      <c r="B3496" s="14">
        <v>45.928106565909651</v>
      </c>
      <c r="C3496" s="14">
        <v>34.868064604244339</v>
      </c>
      <c r="D3496" s="5">
        <v>44.544310804103119</v>
      </c>
    </row>
    <row r="3497" spans="1:4" x14ac:dyDescent="0.3">
      <c r="A3497">
        <v>3496</v>
      </c>
      <c r="B3497" s="14">
        <v>41.713311143095893</v>
      </c>
      <c r="C3497" s="14">
        <v>35.147369750288888</v>
      </c>
      <c r="D3497" s="5">
        <v>42.172241953536236</v>
      </c>
    </row>
    <row r="3498" spans="1:4" x14ac:dyDescent="0.3">
      <c r="A3498">
        <v>3497</v>
      </c>
      <c r="B3498" s="14">
        <v>45.077258244314024</v>
      </c>
      <c r="C3498" s="14">
        <v>34.24469886857807</v>
      </c>
      <c r="D3498" s="5">
        <v>42.586143328012319</v>
      </c>
    </row>
    <row r="3499" spans="1:4" x14ac:dyDescent="0.3">
      <c r="A3499">
        <v>3498</v>
      </c>
      <c r="B3499" s="14">
        <v>43.024849405732326</v>
      </c>
      <c r="C3499" s="14">
        <v>33.194542674578827</v>
      </c>
      <c r="D3499" s="5">
        <v>45.607840927599959</v>
      </c>
    </row>
    <row r="3500" spans="1:4" x14ac:dyDescent="0.3">
      <c r="A3500">
        <v>3499</v>
      </c>
      <c r="B3500" s="14">
        <v>42.671113313318848</v>
      </c>
      <c r="C3500" s="14">
        <v>33.340150500234635</v>
      </c>
      <c r="D3500" s="5">
        <v>45.946153523540787</v>
      </c>
    </row>
    <row r="3501" spans="1:4" x14ac:dyDescent="0.3">
      <c r="A3501">
        <v>3500</v>
      </c>
      <c r="B3501" s="14">
        <v>40.865462832707337</v>
      </c>
      <c r="C3501" s="14">
        <v>33.661407228487391</v>
      </c>
      <c r="D3501" s="5">
        <v>43.748101287623868</v>
      </c>
    </row>
    <row r="3502" spans="1:4" x14ac:dyDescent="0.3">
      <c r="A3502">
        <v>3501</v>
      </c>
      <c r="B3502" s="14">
        <v>42.917512868686323</v>
      </c>
      <c r="C3502" s="14">
        <v>36.304301080647491</v>
      </c>
      <c r="D3502" s="5">
        <v>43.97532206030013</v>
      </c>
    </row>
    <row r="3503" spans="1:4" x14ac:dyDescent="0.3">
      <c r="A3503">
        <v>3502</v>
      </c>
      <c r="B3503" s="14">
        <v>45.840693726045643</v>
      </c>
      <c r="C3503" s="14">
        <v>35.927615211890291</v>
      </c>
      <c r="D3503" s="5">
        <v>45.088194282192632</v>
      </c>
    </row>
    <row r="3504" spans="1:4" x14ac:dyDescent="0.3">
      <c r="A3504">
        <v>3503</v>
      </c>
      <c r="B3504" s="14">
        <v>40.640489993589711</v>
      </c>
      <c r="C3504" s="14">
        <v>33.532074069678245</v>
      </c>
      <c r="D3504" s="5">
        <v>41.238912936116066</v>
      </c>
    </row>
    <row r="3505" spans="1:4" x14ac:dyDescent="0.3">
      <c r="A3505">
        <v>3504</v>
      </c>
      <c r="B3505" s="14">
        <v>43.697228132405151</v>
      </c>
      <c r="C3505" s="14">
        <v>32.299170588966248</v>
      </c>
      <c r="D3505" s="5">
        <v>43.078684696456428</v>
      </c>
    </row>
    <row r="3506" spans="1:4" x14ac:dyDescent="0.3">
      <c r="A3506">
        <v>3505</v>
      </c>
      <c r="B3506" s="14">
        <v>46.14319501799195</v>
      </c>
      <c r="C3506" s="14">
        <v>35.359053721320159</v>
      </c>
      <c r="D3506" s="5">
        <v>43.041651544391556</v>
      </c>
    </row>
    <row r="3507" spans="1:4" x14ac:dyDescent="0.3">
      <c r="A3507">
        <v>3506</v>
      </c>
      <c r="B3507" s="14">
        <v>42.789488958918525</v>
      </c>
      <c r="C3507" s="14">
        <v>34.891428273220292</v>
      </c>
      <c r="D3507" s="5">
        <v>43.006126774381265</v>
      </c>
    </row>
    <row r="3508" spans="1:4" x14ac:dyDescent="0.3">
      <c r="A3508">
        <v>3507</v>
      </c>
      <c r="B3508" s="14">
        <v>43.389639646669707</v>
      </c>
      <c r="C3508" s="14">
        <v>34.877250179393222</v>
      </c>
      <c r="D3508" s="5">
        <v>43.252209971104534</v>
      </c>
    </row>
    <row r="3509" spans="1:4" x14ac:dyDescent="0.3">
      <c r="A3509">
        <v>3508</v>
      </c>
      <c r="B3509" s="14">
        <v>43.218533320262289</v>
      </c>
      <c r="C3509" s="14">
        <v>33.451554625611877</v>
      </c>
      <c r="D3509" s="5">
        <v>44.042540766658028</v>
      </c>
    </row>
    <row r="3510" spans="1:4" x14ac:dyDescent="0.3">
      <c r="A3510">
        <v>3509</v>
      </c>
      <c r="B3510" s="14">
        <v>40.863615110941502</v>
      </c>
      <c r="C3510" s="14">
        <v>34.340406095711849</v>
      </c>
      <c r="D3510" s="5">
        <v>41.928688334358824</v>
      </c>
    </row>
    <row r="3511" spans="1:4" x14ac:dyDescent="0.3">
      <c r="A3511">
        <v>3510</v>
      </c>
      <c r="B3511" s="14">
        <v>44.438014141280192</v>
      </c>
      <c r="C3511" s="14">
        <v>32.924092435760869</v>
      </c>
      <c r="D3511" s="5">
        <v>41.552928017812533</v>
      </c>
    </row>
    <row r="3512" spans="1:4" x14ac:dyDescent="0.3">
      <c r="A3512">
        <v>3511</v>
      </c>
      <c r="B3512" s="14">
        <v>44.753092868993029</v>
      </c>
      <c r="C3512" s="14">
        <v>34.009764998781925</v>
      </c>
      <c r="D3512" s="5">
        <v>46.110152862189295</v>
      </c>
    </row>
    <row r="3513" spans="1:4" x14ac:dyDescent="0.3">
      <c r="A3513">
        <v>3512</v>
      </c>
      <c r="B3513" s="14">
        <v>42.956244916511963</v>
      </c>
      <c r="C3513" s="14">
        <v>36.54735952780711</v>
      </c>
      <c r="D3513" s="5">
        <v>42.230512001626423</v>
      </c>
    </row>
    <row r="3514" spans="1:4" x14ac:dyDescent="0.3">
      <c r="A3514">
        <v>3513</v>
      </c>
      <c r="B3514" s="14">
        <v>42.576240643757266</v>
      </c>
      <c r="C3514" s="14">
        <v>32.592082002387684</v>
      </c>
      <c r="D3514" s="5">
        <v>43.559654085424299</v>
      </c>
    </row>
    <row r="3515" spans="1:4" x14ac:dyDescent="0.3">
      <c r="A3515">
        <v>3514</v>
      </c>
      <c r="B3515" s="14">
        <v>42.714504691813417</v>
      </c>
      <c r="C3515" s="14">
        <v>36.706564236033088</v>
      </c>
      <c r="D3515" s="5">
        <v>43.417702603159967</v>
      </c>
    </row>
    <row r="3516" spans="1:4" x14ac:dyDescent="0.3">
      <c r="A3516">
        <v>3515</v>
      </c>
      <c r="B3516" s="14">
        <v>43.367582125602929</v>
      </c>
      <c r="C3516" s="14">
        <v>32.962949221813219</v>
      </c>
      <c r="D3516" s="5">
        <v>45.084813993004772</v>
      </c>
    </row>
    <row r="3517" spans="1:4" x14ac:dyDescent="0.3">
      <c r="A3517">
        <v>3516</v>
      </c>
      <c r="B3517" s="14">
        <v>43.127253407732447</v>
      </c>
      <c r="C3517" s="14">
        <v>34.93044340550243</v>
      </c>
      <c r="D3517" s="5">
        <v>43.742807261023515</v>
      </c>
    </row>
    <row r="3518" spans="1:4" x14ac:dyDescent="0.3">
      <c r="A3518">
        <v>3517</v>
      </c>
      <c r="B3518" s="14">
        <v>42.665772480205199</v>
      </c>
      <c r="C3518" s="14">
        <v>34.7430726908701</v>
      </c>
      <c r="D3518" s="5">
        <v>42.006117789283671</v>
      </c>
    </row>
    <row r="3519" spans="1:4" x14ac:dyDescent="0.3">
      <c r="A3519">
        <v>3518</v>
      </c>
      <c r="B3519" s="14">
        <v>43.046078621311928</v>
      </c>
      <c r="C3519" s="14">
        <v>34.645011886522525</v>
      </c>
      <c r="D3519" s="5">
        <v>43.072036597733678</v>
      </c>
    </row>
    <row r="3520" spans="1:4" x14ac:dyDescent="0.3">
      <c r="A3520">
        <v>3519</v>
      </c>
      <c r="B3520" s="14">
        <v>44.139516642699327</v>
      </c>
      <c r="C3520" s="14">
        <v>34.102350230758667</v>
      </c>
      <c r="D3520" s="5">
        <v>42.578146395136073</v>
      </c>
    </row>
    <row r="3521" spans="1:4" x14ac:dyDescent="0.3">
      <c r="A3521">
        <v>3520</v>
      </c>
      <c r="B3521" s="14">
        <v>45.064813812372009</v>
      </c>
      <c r="C3521" s="14">
        <v>34.84599361278817</v>
      </c>
      <c r="D3521" s="5">
        <v>44.037667801477596</v>
      </c>
    </row>
    <row r="3522" spans="1:4" x14ac:dyDescent="0.3">
      <c r="A3522">
        <v>3521</v>
      </c>
      <c r="B3522" s="14">
        <v>42.54053636638313</v>
      </c>
      <c r="C3522" s="14">
        <v>37.011543238827848</v>
      </c>
      <c r="D3522" s="5">
        <v>42.677065809529239</v>
      </c>
    </row>
    <row r="3523" spans="1:4" x14ac:dyDescent="0.3">
      <c r="A3523">
        <v>3522</v>
      </c>
      <c r="B3523" s="14">
        <v>42.96055967224224</v>
      </c>
      <c r="C3523" s="14">
        <v>33.036726058069995</v>
      </c>
      <c r="D3523" s="5">
        <v>43.229011947085745</v>
      </c>
    </row>
    <row r="3524" spans="1:4" x14ac:dyDescent="0.3">
      <c r="A3524">
        <v>3523</v>
      </c>
      <c r="B3524" s="14">
        <v>41.758113420548028</v>
      </c>
      <c r="C3524" s="14">
        <v>33.538154277422194</v>
      </c>
      <c r="D3524" s="5">
        <v>43.540765007838765</v>
      </c>
    </row>
    <row r="3525" spans="1:4" x14ac:dyDescent="0.3">
      <c r="A3525">
        <v>3524</v>
      </c>
      <c r="B3525" s="14">
        <v>41.138599457646407</v>
      </c>
      <c r="C3525" s="14">
        <v>33.278408559639203</v>
      </c>
      <c r="D3525" s="5">
        <v>43.388206170104624</v>
      </c>
    </row>
    <row r="3526" spans="1:4" x14ac:dyDescent="0.3">
      <c r="A3526">
        <v>3525</v>
      </c>
      <c r="B3526" s="14">
        <v>47.217592375369122</v>
      </c>
      <c r="C3526" s="14">
        <v>33.618613905836085</v>
      </c>
      <c r="D3526" s="5">
        <v>42.722765033797181</v>
      </c>
    </row>
    <row r="3527" spans="1:4" x14ac:dyDescent="0.3">
      <c r="A3527">
        <v>3526</v>
      </c>
      <c r="B3527" s="14">
        <v>44.240055801081759</v>
      </c>
      <c r="C3527" s="14">
        <v>34.371638638353062</v>
      </c>
      <c r="D3527" s="5">
        <v>43.556748901248376</v>
      </c>
    </row>
    <row r="3528" spans="1:4" x14ac:dyDescent="0.3">
      <c r="A3528">
        <v>3527</v>
      </c>
      <c r="B3528" s="14">
        <v>42.643962880168566</v>
      </c>
      <c r="C3528" s="14">
        <v>33.979111223675844</v>
      </c>
      <c r="D3528" s="5">
        <v>41.777578938610411</v>
      </c>
    </row>
    <row r="3529" spans="1:4" x14ac:dyDescent="0.3">
      <c r="A3529">
        <v>3528</v>
      </c>
      <c r="B3529" s="14">
        <v>42.64786215300483</v>
      </c>
      <c r="C3529" s="14">
        <v>32.911851124240307</v>
      </c>
      <c r="D3529" s="5">
        <v>43.184128700161473</v>
      </c>
    </row>
    <row r="3530" spans="1:4" x14ac:dyDescent="0.3">
      <c r="A3530">
        <v>3529</v>
      </c>
      <c r="B3530" s="14">
        <v>42.872996212585576</v>
      </c>
      <c r="C3530" s="14">
        <v>33.896493162021557</v>
      </c>
      <c r="D3530" s="5">
        <v>44.347572543437636</v>
      </c>
    </row>
    <row r="3531" spans="1:4" x14ac:dyDescent="0.3">
      <c r="A3531">
        <v>3530</v>
      </c>
      <c r="B3531" s="14">
        <v>41.117621132755509</v>
      </c>
      <c r="C3531" s="14">
        <v>32.618359433695005</v>
      </c>
      <c r="D3531" s="5">
        <v>43.905057722956855</v>
      </c>
    </row>
    <row r="3532" spans="1:4" x14ac:dyDescent="0.3">
      <c r="A3532">
        <v>3531</v>
      </c>
      <c r="B3532" s="14">
        <v>42.569705773430321</v>
      </c>
      <c r="C3532" s="14">
        <v>34.275365182261211</v>
      </c>
      <c r="D3532" s="5">
        <v>41.701550837877114</v>
      </c>
    </row>
    <row r="3533" spans="1:4" x14ac:dyDescent="0.3">
      <c r="A3533">
        <v>3532</v>
      </c>
      <c r="B3533" s="14">
        <v>43.206177856501306</v>
      </c>
      <c r="C3533" s="14">
        <v>34.42491639586472</v>
      </c>
      <c r="D3533" s="5">
        <v>42.072565298054144</v>
      </c>
    </row>
    <row r="3534" spans="1:4" x14ac:dyDescent="0.3">
      <c r="A3534">
        <v>3533</v>
      </c>
      <c r="B3534" s="14">
        <v>43.143277550732655</v>
      </c>
      <c r="C3534" s="14">
        <v>32.321648752143481</v>
      </c>
      <c r="D3534" s="5">
        <v>42.216378604838276</v>
      </c>
    </row>
    <row r="3535" spans="1:4" x14ac:dyDescent="0.3">
      <c r="A3535">
        <v>3534</v>
      </c>
      <c r="B3535" s="14">
        <v>43.334733266899569</v>
      </c>
      <c r="C3535" s="14">
        <v>33.116869425069567</v>
      </c>
      <c r="D3535" s="5">
        <v>43.683074036013302</v>
      </c>
    </row>
    <row r="3536" spans="1:4" x14ac:dyDescent="0.3">
      <c r="A3536">
        <v>3535</v>
      </c>
      <c r="B3536" s="14">
        <v>46.129323899852643</v>
      </c>
      <c r="C3536" s="14">
        <v>32.031520138435503</v>
      </c>
      <c r="D3536" s="5">
        <v>42.919458653499134</v>
      </c>
    </row>
    <row r="3537" spans="1:4" x14ac:dyDescent="0.3">
      <c r="A3537">
        <v>3536</v>
      </c>
      <c r="B3537" s="14">
        <v>45.707835298877932</v>
      </c>
      <c r="C3537" s="14">
        <v>34.943620001438248</v>
      </c>
      <c r="D3537" s="5">
        <v>41.390711071852522</v>
      </c>
    </row>
    <row r="3538" spans="1:4" x14ac:dyDescent="0.3">
      <c r="A3538">
        <v>3537</v>
      </c>
      <c r="B3538" s="14">
        <v>44.75053074446636</v>
      </c>
      <c r="C3538" s="14">
        <v>34.492786634901144</v>
      </c>
      <c r="D3538" s="5">
        <v>41.711544829016795</v>
      </c>
    </row>
    <row r="3539" spans="1:4" x14ac:dyDescent="0.3">
      <c r="A3539">
        <v>3538</v>
      </c>
      <c r="B3539" s="14">
        <v>43.832708638095994</v>
      </c>
      <c r="C3539" s="14">
        <v>36.22801969767594</v>
      </c>
      <c r="D3539" s="5">
        <v>42.383097626778692</v>
      </c>
    </row>
    <row r="3540" spans="1:4" x14ac:dyDescent="0.3">
      <c r="A3540">
        <v>3539</v>
      </c>
      <c r="B3540" s="14">
        <v>46.158182606537501</v>
      </c>
      <c r="C3540" s="14">
        <v>36.853652329599804</v>
      </c>
      <c r="D3540" s="5">
        <v>41.8735430309262</v>
      </c>
    </row>
    <row r="3541" spans="1:4" x14ac:dyDescent="0.3">
      <c r="A3541">
        <v>3540</v>
      </c>
      <c r="B3541" s="14">
        <v>45.215432261406669</v>
      </c>
      <c r="C3541" s="14">
        <v>35.335939235153582</v>
      </c>
      <c r="D3541" s="5">
        <v>44.797992156259006</v>
      </c>
    </row>
    <row r="3542" spans="1:4" x14ac:dyDescent="0.3">
      <c r="A3542">
        <v>3541</v>
      </c>
      <c r="B3542" s="14">
        <v>44.413751820261126</v>
      </c>
      <c r="C3542" s="14">
        <v>36.259141183474618</v>
      </c>
      <c r="D3542" s="5">
        <v>42.157759343326511</v>
      </c>
    </row>
    <row r="3543" spans="1:4" x14ac:dyDescent="0.3">
      <c r="A3543">
        <v>3542</v>
      </c>
      <c r="B3543" s="14">
        <v>44.650792998016399</v>
      </c>
      <c r="C3543" s="14">
        <v>33.477896100085502</v>
      </c>
      <c r="D3543" s="5">
        <v>39.425428659076239</v>
      </c>
    </row>
    <row r="3544" spans="1:4" x14ac:dyDescent="0.3">
      <c r="A3544">
        <v>3543</v>
      </c>
      <c r="B3544" s="14">
        <v>42.660549177937064</v>
      </c>
      <c r="C3544" s="14">
        <v>34.744253212880558</v>
      </c>
      <c r="D3544" s="5">
        <v>40.53210363294059</v>
      </c>
    </row>
    <row r="3545" spans="1:4" x14ac:dyDescent="0.3">
      <c r="A3545">
        <v>3544</v>
      </c>
      <c r="B3545" s="14">
        <v>44.099199713630277</v>
      </c>
      <c r="C3545" s="14">
        <v>33.551770347026078</v>
      </c>
      <c r="D3545" s="5">
        <v>42.983143653740697</v>
      </c>
    </row>
    <row r="3546" spans="1:4" x14ac:dyDescent="0.3">
      <c r="A3546">
        <v>3545</v>
      </c>
      <c r="B3546" s="14">
        <v>42.979947502875476</v>
      </c>
      <c r="C3546" s="14">
        <v>34.075681087110965</v>
      </c>
      <c r="D3546" s="5">
        <v>44.100823340135804</v>
      </c>
    </row>
    <row r="3547" spans="1:4" x14ac:dyDescent="0.3">
      <c r="A3547">
        <v>3546</v>
      </c>
      <c r="B3547" s="14">
        <v>44.706867683538078</v>
      </c>
      <c r="C3547" s="14">
        <v>34.662914676979753</v>
      </c>
      <c r="D3547" s="5">
        <v>40.366988389725115</v>
      </c>
    </row>
    <row r="3548" spans="1:4" x14ac:dyDescent="0.3">
      <c r="A3548">
        <v>3547</v>
      </c>
      <c r="B3548" s="14">
        <v>41.237855335557484</v>
      </c>
      <c r="C3548" s="14">
        <v>34.212854197368024</v>
      </c>
      <c r="D3548" s="5">
        <v>39.787439677527097</v>
      </c>
    </row>
    <row r="3549" spans="1:4" x14ac:dyDescent="0.3">
      <c r="A3549">
        <v>3548</v>
      </c>
      <c r="B3549" s="14">
        <v>42.573380908611966</v>
      </c>
      <c r="C3549" s="14">
        <v>35.63618979973532</v>
      </c>
      <c r="D3549" s="5">
        <v>42.315029801729651</v>
      </c>
    </row>
    <row r="3550" spans="1:4" x14ac:dyDescent="0.3">
      <c r="A3550">
        <v>3549</v>
      </c>
      <c r="B3550" s="14">
        <v>44.837406724183488</v>
      </c>
      <c r="C3550" s="14">
        <v>33.448686970119802</v>
      </c>
      <c r="D3550" s="5">
        <v>44.161944603897467</v>
      </c>
    </row>
    <row r="3551" spans="1:4" x14ac:dyDescent="0.3">
      <c r="A3551">
        <v>3550</v>
      </c>
      <c r="B3551" s="14">
        <v>47.861165712609889</v>
      </c>
      <c r="C3551" s="14">
        <v>32.946092666524386</v>
      </c>
      <c r="D3551" s="5">
        <v>43.60137018353641</v>
      </c>
    </row>
    <row r="3552" spans="1:4" x14ac:dyDescent="0.3">
      <c r="A3552">
        <v>3551</v>
      </c>
      <c r="B3552" s="14">
        <v>44.470620095392761</v>
      </c>
      <c r="C3552" s="14">
        <v>32.846346813560075</v>
      </c>
      <c r="D3552" s="5">
        <v>45.601542863414373</v>
      </c>
    </row>
    <row r="3553" spans="1:4" x14ac:dyDescent="0.3">
      <c r="A3553">
        <v>3552</v>
      </c>
      <c r="B3553" s="14">
        <v>43.906670403684799</v>
      </c>
      <c r="C3553" s="14">
        <v>31.797052017063749</v>
      </c>
      <c r="D3553" s="5">
        <v>41.048573115195282</v>
      </c>
    </row>
    <row r="3554" spans="1:4" x14ac:dyDescent="0.3">
      <c r="A3554">
        <v>3553</v>
      </c>
      <c r="B3554" s="14">
        <v>41.041810962359349</v>
      </c>
      <c r="C3554" s="14">
        <v>33.793694968340283</v>
      </c>
      <c r="D3554" s="5">
        <v>41.89744800816365</v>
      </c>
    </row>
    <row r="3555" spans="1:4" x14ac:dyDescent="0.3">
      <c r="A3555">
        <v>3554</v>
      </c>
      <c r="B3555" s="14">
        <v>46.485917095498216</v>
      </c>
      <c r="C3555" s="14">
        <v>35.9671448234742</v>
      </c>
      <c r="D3555" s="5">
        <v>42.738852749953132</v>
      </c>
    </row>
    <row r="3556" spans="1:4" x14ac:dyDescent="0.3">
      <c r="A3556">
        <v>3555</v>
      </c>
      <c r="B3556" s="14">
        <v>42.791972455528224</v>
      </c>
      <c r="C3556" s="14">
        <v>34.402941307917466</v>
      </c>
      <c r="D3556" s="5">
        <v>46.310530847793679</v>
      </c>
    </row>
    <row r="3557" spans="1:4" x14ac:dyDescent="0.3">
      <c r="A3557">
        <v>3556</v>
      </c>
      <c r="B3557" s="14">
        <v>42.110720631529645</v>
      </c>
      <c r="C3557" s="14">
        <v>36.623810110308433</v>
      </c>
      <c r="D3557" s="5">
        <v>45.031796095691732</v>
      </c>
    </row>
    <row r="3558" spans="1:4" x14ac:dyDescent="0.3">
      <c r="A3558">
        <v>3557</v>
      </c>
      <c r="B3558" s="14">
        <v>41.960258418505909</v>
      </c>
      <c r="C3558" s="14">
        <v>31.759831176080148</v>
      </c>
      <c r="D3558" s="5">
        <v>41.707506198718981</v>
      </c>
    </row>
    <row r="3559" spans="1:4" x14ac:dyDescent="0.3">
      <c r="A3559">
        <v>3558</v>
      </c>
      <c r="B3559" s="14">
        <v>41.802852317889986</v>
      </c>
      <c r="C3559" s="14">
        <v>32.552166759446344</v>
      </c>
      <c r="D3559" s="5">
        <v>44.365317602040541</v>
      </c>
    </row>
    <row r="3560" spans="1:4" x14ac:dyDescent="0.3">
      <c r="A3560">
        <v>3559</v>
      </c>
      <c r="B3560" s="14">
        <v>39.40045139233753</v>
      </c>
      <c r="C3560" s="14">
        <v>34.217887315569051</v>
      </c>
      <c r="D3560" s="5">
        <v>43.964959965538505</v>
      </c>
    </row>
    <row r="3561" spans="1:4" x14ac:dyDescent="0.3">
      <c r="A3561">
        <v>3560</v>
      </c>
      <c r="B3561" s="14">
        <v>46.259632921379378</v>
      </c>
      <c r="C3561" s="14">
        <v>33.787245107015742</v>
      </c>
      <c r="D3561" s="5">
        <v>42.385719495829015</v>
      </c>
    </row>
    <row r="3562" spans="1:4" x14ac:dyDescent="0.3">
      <c r="A3562">
        <v>3561</v>
      </c>
      <c r="B3562" s="14">
        <v>40.633624153750375</v>
      </c>
      <c r="C3562" s="14">
        <v>32.160749275043472</v>
      </c>
      <c r="D3562" s="5">
        <v>45.034887410873914</v>
      </c>
    </row>
    <row r="3563" spans="1:4" x14ac:dyDescent="0.3">
      <c r="A3563">
        <v>3562</v>
      </c>
      <c r="B3563" s="14">
        <v>40.988707009498867</v>
      </c>
      <c r="C3563" s="14">
        <v>34.097647192900631</v>
      </c>
      <c r="D3563" s="5">
        <v>42.456484880042275</v>
      </c>
    </row>
    <row r="3564" spans="1:4" x14ac:dyDescent="0.3">
      <c r="A3564">
        <v>3563</v>
      </c>
      <c r="B3564" s="14">
        <v>42.16986818467992</v>
      </c>
      <c r="C3564" s="14">
        <v>33.729269832229896</v>
      </c>
      <c r="D3564" s="5">
        <v>46.648898169681075</v>
      </c>
    </row>
    <row r="3565" spans="1:4" x14ac:dyDescent="0.3">
      <c r="A3565">
        <v>3564</v>
      </c>
      <c r="B3565" s="14">
        <v>44.821758002761946</v>
      </c>
      <c r="C3565" s="14">
        <v>34.93425507093913</v>
      </c>
      <c r="D3565" s="5">
        <v>43.26759066524837</v>
      </c>
    </row>
    <row r="3566" spans="1:4" x14ac:dyDescent="0.3">
      <c r="A3566">
        <v>3565</v>
      </c>
      <c r="B3566" s="14">
        <v>40.777184584116178</v>
      </c>
      <c r="C3566" s="14">
        <v>33.555949315296431</v>
      </c>
      <c r="D3566" s="5">
        <v>42.790403601691217</v>
      </c>
    </row>
    <row r="3567" spans="1:4" x14ac:dyDescent="0.3">
      <c r="A3567">
        <v>3566</v>
      </c>
      <c r="B3567" s="14">
        <v>41.67017132453703</v>
      </c>
      <c r="C3567" s="14">
        <v>33.25300298344083</v>
      </c>
      <c r="D3567" s="5">
        <v>42.369896834096558</v>
      </c>
    </row>
    <row r="3568" spans="1:4" x14ac:dyDescent="0.3">
      <c r="A3568">
        <v>3567</v>
      </c>
      <c r="B3568" s="14">
        <v>46.47681972951051</v>
      </c>
      <c r="C3568" s="14">
        <v>33.227190888583145</v>
      </c>
      <c r="D3568" s="5">
        <v>45.802869240332726</v>
      </c>
    </row>
    <row r="3569" spans="1:4" x14ac:dyDescent="0.3">
      <c r="A3569">
        <v>3568</v>
      </c>
      <c r="B3569" s="14">
        <v>43.552772589275264</v>
      </c>
      <c r="C3569" s="14">
        <v>34.292056833322867</v>
      </c>
      <c r="D3569" s="5">
        <v>43.429059712575516</v>
      </c>
    </row>
    <row r="3570" spans="1:4" x14ac:dyDescent="0.3">
      <c r="A3570">
        <v>3569</v>
      </c>
      <c r="B3570" s="14">
        <v>42.757157882348665</v>
      </c>
      <c r="C3570" s="14">
        <v>34.407309701005666</v>
      </c>
      <c r="D3570" s="5">
        <v>41.713098816387429</v>
      </c>
    </row>
    <row r="3571" spans="1:4" x14ac:dyDescent="0.3">
      <c r="A3571">
        <v>3570</v>
      </c>
      <c r="B3571" s="14">
        <v>45.353799854470012</v>
      </c>
      <c r="C3571" s="14">
        <v>34.44898770394849</v>
      </c>
      <c r="D3571" s="5">
        <v>44.471497584221353</v>
      </c>
    </row>
    <row r="3572" spans="1:4" x14ac:dyDescent="0.3">
      <c r="A3572">
        <v>3571</v>
      </c>
      <c r="B3572" s="14">
        <v>42.217575908798217</v>
      </c>
      <c r="C3572" s="14">
        <v>35.66961859650484</v>
      </c>
      <c r="D3572" s="5">
        <v>42.129150213603353</v>
      </c>
    </row>
    <row r="3573" spans="1:4" x14ac:dyDescent="0.3">
      <c r="A3573">
        <v>3572</v>
      </c>
      <c r="B3573" s="14">
        <v>42.459668989393506</v>
      </c>
      <c r="C3573" s="14">
        <v>33.997758400665212</v>
      </c>
      <c r="D3573" s="5">
        <v>46.162725191091027</v>
      </c>
    </row>
    <row r="3574" spans="1:4" x14ac:dyDescent="0.3">
      <c r="A3574">
        <v>3573</v>
      </c>
      <c r="B3574" s="14">
        <v>42.743312878405341</v>
      </c>
      <c r="C3574" s="14">
        <v>34.195238435444367</v>
      </c>
      <c r="D3574" s="5">
        <v>42.092390988711706</v>
      </c>
    </row>
    <row r="3575" spans="1:4" x14ac:dyDescent="0.3">
      <c r="A3575">
        <v>3574</v>
      </c>
      <c r="B3575" s="14">
        <v>43.586603836773605</v>
      </c>
      <c r="C3575" s="14">
        <v>34.758133217773995</v>
      </c>
      <c r="D3575" s="5">
        <v>45.070016698308869</v>
      </c>
    </row>
    <row r="3576" spans="1:4" x14ac:dyDescent="0.3">
      <c r="A3576">
        <v>3575</v>
      </c>
      <c r="B3576" s="14">
        <v>40.352094587195694</v>
      </c>
      <c r="C3576" s="14">
        <v>34.780549314925757</v>
      </c>
      <c r="D3576" s="5">
        <v>42.905985870603701</v>
      </c>
    </row>
    <row r="3577" spans="1:4" x14ac:dyDescent="0.3">
      <c r="A3577">
        <v>3576</v>
      </c>
      <c r="B3577" s="14">
        <v>43.273874326251281</v>
      </c>
      <c r="C3577" s="14">
        <v>36.401027331996282</v>
      </c>
      <c r="D3577" s="5">
        <v>43.261104870692812</v>
      </c>
    </row>
    <row r="3578" spans="1:4" x14ac:dyDescent="0.3">
      <c r="A3578">
        <v>3577</v>
      </c>
      <c r="B3578" s="14">
        <v>43.140968269223293</v>
      </c>
      <c r="C3578" s="14">
        <v>34.062597600959698</v>
      </c>
      <c r="D3578" s="5">
        <v>44.397163813310662</v>
      </c>
    </row>
    <row r="3579" spans="1:4" x14ac:dyDescent="0.3">
      <c r="A3579">
        <v>3578</v>
      </c>
      <c r="B3579" s="14">
        <v>43.27462522998735</v>
      </c>
      <c r="C3579" s="14">
        <v>33.790409750449037</v>
      </c>
      <c r="D3579" s="5">
        <v>43.439167803446573</v>
      </c>
    </row>
    <row r="3580" spans="1:4" x14ac:dyDescent="0.3">
      <c r="A3580">
        <v>3579</v>
      </c>
      <c r="B3580" s="14">
        <v>44.079437741154273</v>
      </c>
      <c r="C3580" s="14">
        <v>35.077868736088831</v>
      </c>
      <c r="D3580" s="5">
        <v>42.458361714034957</v>
      </c>
    </row>
    <row r="3581" spans="1:4" x14ac:dyDescent="0.3">
      <c r="A3581">
        <v>3580</v>
      </c>
      <c r="B3581" s="14">
        <v>44.093465415878676</v>
      </c>
      <c r="C3581" s="14">
        <v>33.500297795226452</v>
      </c>
      <c r="D3581" s="5">
        <v>44.89858294834864</v>
      </c>
    </row>
    <row r="3582" spans="1:4" x14ac:dyDescent="0.3">
      <c r="A3582">
        <v>3581</v>
      </c>
      <c r="B3582" s="14">
        <v>40.361850267951354</v>
      </c>
      <c r="C3582" s="14">
        <v>34.00720747979625</v>
      </c>
      <c r="D3582" s="5">
        <v>44.013021655639726</v>
      </c>
    </row>
    <row r="3583" spans="1:4" x14ac:dyDescent="0.3">
      <c r="A3583">
        <v>3582</v>
      </c>
      <c r="B3583" s="14">
        <v>44.760827867972374</v>
      </c>
      <c r="C3583" s="14">
        <v>34.306309965940315</v>
      </c>
      <c r="D3583" s="5">
        <v>42.423930958678604</v>
      </c>
    </row>
    <row r="3584" spans="1:4" x14ac:dyDescent="0.3">
      <c r="A3584">
        <v>3583</v>
      </c>
      <c r="B3584" s="14">
        <v>43.041329085242758</v>
      </c>
      <c r="C3584" s="14">
        <v>32.667916417371032</v>
      </c>
      <c r="D3584" s="5">
        <v>42.298584158212329</v>
      </c>
    </row>
    <row r="3585" spans="1:4" x14ac:dyDescent="0.3">
      <c r="A3585">
        <v>3584</v>
      </c>
      <c r="B3585" s="14">
        <v>43.952290809894912</v>
      </c>
      <c r="C3585" s="14">
        <v>36.985264022119409</v>
      </c>
      <c r="D3585" s="5">
        <v>44.487550638056817</v>
      </c>
    </row>
    <row r="3586" spans="1:4" x14ac:dyDescent="0.3">
      <c r="A3586">
        <v>3585</v>
      </c>
      <c r="B3586" s="14">
        <v>42.667319683459418</v>
      </c>
      <c r="C3586" s="14">
        <v>32.621206950161785</v>
      </c>
      <c r="D3586" s="5">
        <v>45.799788868512408</v>
      </c>
    </row>
    <row r="3587" spans="1:4" x14ac:dyDescent="0.3">
      <c r="A3587">
        <v>3586</v>
      </c>
      <c r="B3587" s="14">
        <v>43.571279717926082</v>
      </c>
      <c r="C3587" s="14">
        <v>34.920235674584724</v>
      </c>
      <c r="D3587" s="5">
        <v>42.204233879414424</v>
      </c>
    </row>
    <row r="3588" spans="1:4" x14ac:dyDescent="0.3">
      <c r="A3588">
        <v>3587</v>
      </c>
      <c r="B3588" s="14">
        <v>43.660341398825629</v>
      </c>
      <c r="C3588" s="14">
        <v>34.158625627283826</v>
      </c>
      <c r="D3588" s="5">
        <v>43.338061795878666</v>
      </c>
    </row>
    <row r="3589" spans="1:4" x14ac:dyDescent="0.3">
      <c r="A3589">
        <v>3588</v>
      </c>
      <c r="B3589" s="14">
        <v>42.867415530503358</v>
      </c>
      <c r="C3589" s="14">
        <v>36.46939316998359</v>
      </c>
      <c r="D3589" s="5">
        <v>42.241751809340641</v>
      </c>
    </row>
    <row r="3590" spans="1:4" x14ac:dyDescent="0.3">
      <c r="A3590">
        <v>3589</v>
      </c>
      <c r="B3590" s="14">
        <v>43.128161179492075</v>
      </c>
      <c r="C3590" s="14">
        <v>33.380323578045413</v>
      </c>
      <c r="D3590" s="5">
        <v>42.828202176511198</v>
      </c>
    </row>
    <row r="3591" spans="1:4" x14ac:dyDescent="0.3">
      <c r="A3591">
        <v>3590</v>
      </c>
      <c r="B3591" s="14">
        <v>44.199455380073147</v>
      </c>
      <c r="C3591" s="14">
        <v>33.009381909504725</v>
      </c>
      <c r="D3591" s="5">
        <v>44.612123429663058</v>
      </c>
    </row>
    <row r="3592" spans="1:4" x14ac:dyDescent="0.3">
      <c r="A3592">
        <v>3591</v>
      </c>
      <c r="B3592" s="14">
        <v>45.082715566072316</v>
      </c>
      <c r="C3592" s="14">
        <v>33.515797875575061</v>
      </c>
      <c r="D3592" s="5">
        <v>41.281861615344276</v>
      </c>
    </row>
    <row r="3593" spans="1:4" x14ac:dyDescent="0.3">
      <c r="A3593">
        <v>3592</v>
      </c>
      <c r="B3593" s="14">
        <v>42.22352402025205</v>
      </c>
      <c r="C3593" s="14">
        <v>35.353235776161767</v>
      </c>
      <c r="D3593" s="5">
        <v>42.930795595513814</v>
      </c>
    </row>
    <row r="3594" spans="1:4" x14ac:dyDescent="0.3">
      <c r="A3594">
        <v>3593</v>
      </c>
      <c r="B3594" s="14">
        <v>45.082550045911638</v>
      </c>
      <c r="C3594" s="14">
        <v>35.322516517122018</v>
      </c>
      <c r="D3594" s="5">
        <v>45.598054202311772</v>
      </c>
    </row>
    <row r="3595" spans="1:4" x14ac:dyDescent="0.3">
      <c r="A3595">
        <v>3594</v>
      </c>
      <c r="B3595" s="14">
        <v>42.736975121055366</v>
      </c>
      <c r="C3595" s="14">
        <v>35.349252459155281</v>
      </c>
      <c r="D3595" s="5">
        <v>42.654428239743197</v>
      </c>
    </row>
    <row r="3596" spans="1:4" x14ac:dyDescent="0.3">
      <c r="A3596">
        <v>3595</v>
      </c>
      <c r="B3596" s="14">
        <v>45.100607538799331</v>
      </c>
      <c r="C3596" s="14">
        <v>35.66406744886681</v>
      </c>
      <c r="D3596" s="5">
        <v>43.200663174875416</v>
      </c>
    </row>
    <row r="3597" spans="1:4" x14ac:dyDescent="0.3">
      <c r="A3597">
        <v>3596</v>
      </c>
      <c r="B3597" s="14">
        <v>43.518401184194012</v>
      </c>
      <c r="C3597" s="14">
        <v>34.028296628328583</v>
      </c>
      <c r="D3597" s="5">
        <v>45.038354052668431</v>
      </c>
    </row>
    <row r="3598" spans="1:4" x14ac:dyDescent="0.3">
      <c r="A3598">
        <v>3597</v>
      </c>
      <c r="B3598" s="14">
        <v>41.572511117428938</v>
      </c>
      <c r="C3598" s="14">
        <v>34.567537555996793</v>
      </c>
      <c r="D3598" s="5">
        <v>43.961290188366526</v>
      </c>
    </row>
    <row r="3599" spans="1:4" x14ac:dyDescent="0.3">
      <c r="A3599">
        <v>3598</v>
      </c>
      <c r="B3599" s="14">
        <v>43.170226498324844</v>
      </c>
      <c r="C3599" s="14">
        <v>34.853541608233805</v>
      </c>
      <c r="D3599" s="5">
        <v>43.232868912032195</v>
      </c>
    </row>
    <row r="3600" spans="1:4" x14ac:dyDescent="0.3">
      <c r="A3600">
        <v>3599</v>
      </c>
      <c r="B3600" s="14">
        <v>43.475215519821013</v>
      </c>
      <c r="C3600" s="14">
        <v>34.321811302394039</v>
      </c>
      <c r="D3600" s="5">
        <v>44.108355008055149</v>
      </c>
    </row>
    <row r="3601" spans="1:4" x14ac:dyDescent="0.3">
      <c r="A3601">
        <v>3600</v>
      </c>
      <c r="B3601" s="14">
        <v>44.2798029806996</v>
      </c>
      <c r="C3601" s="14">
        <v>33.268419650852188</v>
      </c>
      <c r="D3601" s="5">
        <v>41.00835913595661</v>
      </c>
    </row>
    <row r="3602" spans="1:4" x14ac:dyDescent="0.3">
      <c r="A3602">
        <v>3601</v>
      </c>
      <c r="B3602" s="14">
        <v>42.259454149107064</v>
      </c>
      <c r="C3602" s="14">
        <v>34.846458004844713</v>
      </c>
      <c r="D3602" s="5">
        <v>41.614561089642265</v>
      </c>
    </row>
    <row r="3603" spans="1:4" x14ac:dyDescent="0.3">
      <c r="A3603">
        <v>3602</v>
      </c>
      <c r="B3603" s="14">
        <v>44.359161687143185</v>
      </c>
      <c r="C3603" s="14">
        <v>34.514391662226153</v>
      </c>
      <c r="D3603" s="5">
        <v>42.385791078620777</v>
      </c>
    </row>
    <row r="3604" spans="1:4" x14ac:dyDescent="0.3">
      <c r="A3604">
        <v>3603</v>
      </c>
      <c r="B3604" s="14">
        <v>43.417879801899844</v>
      </c>
      <c r="C3604" s="14">
        <v>35.296299827813122</v>
      </c>
      <c r="D3604" s="5">
        <v>43.369467090447003</v>
      </c>
    </row>
    <row r="3605" spans="1:4" x14ac:dyDescent="0.3">
      <c r="A3605">
        <v>3604</v>
      </c>
      <c r="B3605" s="14">
        <v>43.793684803464025</v>
      </c>
      <c r="C3605" s="14">
        <v>33.845014398177035</v>
      </c>
      <c r="D3605" s="5">
        <v>44.621846926598707</v>
      </c>
    </row>
    <row r="3606" spans="1:4" x14ac:dyDescent="0.3">
      <c r="A3606">
        <v>3605</v>
      </c>
      <c r="B3606" s="14">
        <v>42.988810664934022</v>
      </c>
      <c r="C3606" s="14">
        <v>33.958757217506999</v>
      </c>
      <c r="D3606" s="5">
        <v>43.667789204546317</v>
      </c>
    </row>
    <row r="3607" spans="1:4" x14ac:dyDescent="0.3">
      <c r="A3607">
        <v>3606</v>
      </c>
      <c r="B3607" s="14">
        <v>43.443859978632986</v>
      </c>
      <c r="C3607" s="14">
        <v>34.537614246433357</v>
      </c>
      <c r="D3607" s="5">
        <v>41.825111058578145</v>
      </c>
    </row>
    <row r="3608" spans="1:4" x14ac:dyDescent="0.3">
      <c r="A3608">
        <v>3607</v>
      </c>
      <c r="B3608" s="14">
        <v>46.973090187930559</v>
      </c>
      <c r="C3608" s="14">
        <v>36.420708362715104</v>
      </c>
      <c r="D3608" s="5">
        <v>45.762834954649016</v>
      </c>
    </row>
    <row r="3609" spans="1:4" x14ac:dyDescent="0.3">
      <c r="A3609">
        <v>3608</v>
      </c>
      <c r="B3609" s="14">
        <v>44.350062961422736</v>
      </c>
      <c r="C3609" s="14">
        <v>35.920878380696422</v>
      </c>
      <c r="D3609" s="5">
        <v>41.550990567945128</v>
      </c>
    </row>
    <row r="3610" spans="1:4" x14ac:dyDescent="0.3">
      <c r="A3610">
        <v>3609</v>
      </c>
      <c r="B3610" s="14">
        <v>44.440297596123564</v>
      </c>
      <c r="C3610" s="14">
        <v>34.927599634067512</v>
      </c>
      <c r="D3610" s="5">
        <v>40.673639980633844</v>
      </c>
    </row>
    <row r="3611" spans="1:4" x14ac:dyDescent="0.3">
      <c r="A3611">
        <v>3610</v>
      </c>
      <c r="B3611" s="14">
        <v>43.137858718971806</v>
      </c>
      <c r="C3611" s="14">
        <v>33.241576777332405</v>
      </c>
      <c r="D3611" s="5">
        <v>42.242121783478147</v>
      </c>
    </row>
    <row r="3612" spans="1:4" x14ac:dyDescent="0.3">
      <c r="A3612">
        <v>3611</v>
      </c>
      <c r="B3612" s="14">
        <v>43.159440589094977</v>
      </c>
      <c r="C3612" s="14">
        <v>33.423672195546153</v>
      </c>
      <c r="D3612" s="5">
        <v>39.826348795747727</v>
      </c>
    </row>
    <row r="3613" spans="1:4" x14ac:dyDescent="0.3">
      <c r="A3613">
        <v>3612</v>
      </c>
      <c r="B3613" s="14">
        <v>42.256607862935446</v>
      </c>
      <c r="C3613" s="14">
        <v>35.219248725581927</v>
      </c>
      <c r="D3613" s="5">
        <v>42.462874294889559</v>
      </c>
    </row>
    <row r="3614" spans="1:4" x14ac:dyDescent="0.3">
      <c r="A3614">
        <v>3613</v>
      </c>
      <c r="B3614" s="14">
        <v>43.343990639472793</v>
      </c>
      <c r="C3614" s="14">
        <v>34.913309634810666</v>
      </c>
      <c r="D3614" s="5">
        <v>42.250412023415329</v>
      </c>
    </row>
    <row r="3615" spans="1:4" x14ac:dyDescent="0.3">
      <c r="A3615">
        <v>3614</v>
      </c>
      <c r="B3615" s="14">
        <v>43.091060438378193</v>
      </c>
      <c r="C3615" s="14">
        <v>33.046843645968821</v>
      </c>
      <c r="D3615" s="5">
        <v>41.662799403808016</v>
      </c>
    </row>
    <row r="3616" spans="1:4" x14ac:dyDescent="0.3">
      <c r="A3616">
        <v>3615</v>
      </c>
      <c r="B3616" s="14">
        <v>43.149180918747518</v>
      </c>
      <c r="C3616" s="14">
        <v>35.109019942147071</v>
      </c>
      <c r="D3616" s="5">
        <v>40.736426513123789</v>
      </c>
    </row>
    <row r="3617" spans="1:4" x14ac:dyDescent="0.3">
      <c r="A3617">
        <v>3616</v>
      </c>
      <c r="B3617" s="14">
        <v>41.345932641486293</v>
      </c>
      <c r="C3617" s="14">
        <v>34.550910895319326</v>
      </c>
      <c r="D3617" s="5">
        <v>43.173539964059962</v>
      </c>
    </row>
    <row r="3618" spans="1:4" x14ac:dyDescent="0.3">
      <c r="A3618">
        <v>3617</v>
      </c>
      <c r="B3618" s="14">
        <v>43.222625193532402</v>
      </c>
      <c r="C3618" s="14">
        <v>34.573268353432773</v>
      </c>
      <c r="D3618" s="5">
        <v>42.368059445086125</v>
      </c>
    </row>
    <row r="3619" spans="1:4" x14ac:dyDescent="0.3">
      <c r="A3619">
        <v>3618</v>
      </c>
      <c r="B3619" s="14">
        <v>42.380240890836774</v>
      </c>
      <c r="C3619" s="14">
        <v>33.247060299813846</v>
      </c>
      <c r="D3619" s="5">
        <v>43.832538016755805</v>
      </c>
    </row>
    <row r="3620" spans="1:4" x14ac:dyDescent="0.3">
      <c r="A3620">
        <v>3619</v>
      </c>
      <c r="B3620" s="14">
        <v>42.998023959863339</v>
      </c>
      <c r="C3620" s="14">
        <v>34.160649200213406</v>
      </c>
      <c r="D3620" s="5">
        <v>42.136686193670492</v>
      </c>
    </row>
    <row r="3621" spans="1:4" x14ac:dyDescent="0.3">
      <c r="A3621">
        <v>3620</v>
      </c>
      <c r="B3621" s="14">
        <v>43.073880902180321</v>
      </c>
      <c r="C3621" s="14">
        <v>34.50924671106069</v>
      </c>
      <c r="D3621" s="5">
        <v>40.63742370837484</v>
      </c>
    </row>
    <row r="3622" spans="1:4" x14ac:dyDescent="0.3">
      <c r="A3622">
        <v>3621</v>
      </c>
      <c r="B3622" s="14">
        <v>43.379244416225099</v>
      </c>
      <c r="C3622" s="14">
        <v>35.46926561462562</v>
      </c>
      <c r="D3622" s="5">
        <v>42.298494171065769</v>
      </c>
    </row>
    <row r="3623" spans="1:4" x14ac:dyDescent="0.3">
      <c r="A3623">
        <v>3622</v>
      </c>
      <c r="B3623" s="14">
        <v>45.994899301708614</v>
      </c>
      <c r="C3623" s="14">
        <v>33.46036096035872</v>
      </c>
      <c r="D3623" s="5">
        <v>42.950858375280156</v>
      </c>
    </row>
    <row r="3624" spans="1:4" x14ac:dyDescent="0.3">
      <c r="A3624">
        <v>3623</v>
      </c>
      <c r="B3624" s="14">
        <v>40.597034181510885</v>
      </c>
      <c r="C3624" s="14">
        <v>36.578941691297416</v>
      </c>
      <c r="D3624" s="5">
        <v>43.632182819315027</v>
      </c>
    </row>
    <row r="3625" spans="1:4" x14ac:dyDescent="0.3">
      <c r="A3625">
        <v>3624</v>
      </c>
      <c r="B3625" s="14">
        <v>40.296170202308396</v>
      </c>
      <c r="C3625" s="14">
        <v>32.508047273467135</v>
      </c>
      <c r="D3625" s="5">
        <v>42.814042460322582</v>
      </c>
    </row>
    <row r="3626" spans="1:4" x14ac:dyDescent="0.3">
      <c r="A3626">
        <v>3625</v>
      </c>
      <c r="B3626" s="14">
        <v>40.457115333997336</v>
      </c>
      <c r="C3626" s="14">
        <v>34.607449931883387</v>
      </c>
      <c r="D3626" s="5">
        <v>44.03436133139575</v>
      </c>
    </row>
    <row r="3627" spans="1:4" x14ac:dyDescent="0.3">
      <c r="A3627">
        <v>3626</v>
      </c>
      <c r="B3627" s="14">
        <v>46.365170388868691</v>
      </c>
      <c r="C3627" s="14">
        <v>31.982574199609214</v>
      </c>
      <c r="D3627" s="5">
        <v>42.432113751248295</v>
      </c>
    </row>
    <row r="3628" spans="1:4" x14ac:dyDescent="0.3">
      <c r="A3628">
        <v>3627</v>
      </c>
      <c r="B3628" s="14">
        <v>42.058064608134103</v>
      </c>
      <c r="C3628" s="14">
        <v>34.325707941475237</v>
      </c>
      <c r="D3628" s="5">
        <v>39.266204201284225</v>
      </c>
    </row>
    <row r="3629" spans="1:4" x14ac:dyDescent="0.3">
      <c r="A3629">
        <v>3628</v>
      </c>
      <c r="B3629" s="14">
        <v>42.429959067738402</v>
      </c>
      <c r="C3629" s="14">
        <v>34.790018754474502</v>
      </c>
      <c r="D3629" s="5">
        <v>44.252302866749169</v>
      </c>
    </row>
    <row r="3630" spans="1:4" x14ac:dyDescent="0.3">
      <c r="A3630">
        <v>3629</v>
      </c>
      <c r="B3630" s="14">
        <v>41.265482217578544</v>
      </c>
      <c r="C3630" s="14">
        <v>32.155008240462955</v>
      </c>
      <c r="D3630" s="5">
        <v>44.858910620630823</v>
      </c>
    </row>
    <row r="3631" spans="1:4" x14ac:dyDescent="0.3">
      <c r="A3631">
        <v>3630</v>
      </c>
      <c r="B3631" s="14">
        <v>45.130077137160683</v>
      </c>
      <c r="C3631" s="14">
        <v>32.519833160513436</v>
      </c>
      <c r="D3631" s="5">
        <v>43.314229048633315</v>
      </c>
    </row>
    <row r="3632" spans="1:4" x14ac:dyDescent="0.3">
      <c r="A3632">
        <v>3631</v>
      </c>
      <c r="B3632" s="14">
        <v>42.981653336477272</v>
      </c>
      <c r="C3632" s="14">
        <v>33.970146383473448</v>
      </c>
      <c r="D3632" s="5">
        <v>43.721830186585599</v>
      </c>
    </row>
    <row r="3633" spans="1:4" x14ac:dyDescent="0.3">
      <c r="A3633">
        <v>3632</v>
      </c>
      <c r="B3633" s="14">
        <v>42.018519412432859</v>
      </c>
      <c r="C3633" s="14">
        <v>34.881157604484137</v>
      </c>
      <c r="D3633" s="5">
        <v>42.076942311594166</v>
      </c>
    </row>
    <row r="3634" spans="1:4" x14ac:dyDescent="0.3">
      <c r="A3634">
        <v>3633</v>
      </c>
      <c r="B3634" s="14">
        <v>37.87926332306921</v>
      </c>
      <c r="C3634" s="14">
        <v>34.254915442510452</v>
      </c>
      <c r="D3634" s="5">
        <v>45.62884492556946</v>
      </c>
    </row>
    <row r="3635" spans="1:4" x14ac:dyDescent="0.3">
      <c r="A3635">
        <v>3634</v>
      </c>
      <c r="B3635" s="14">
        <v>41.756377870670413</v>
      </c>
      <c r="C3635" s="14">
        <v>33.212542705945808</v>
      </c>
      <c r="D3635" s="5">
        <v>44.897077444940976</v>
      </c>
    </row>
    <row r="3636" spans="1:4" x14ac:dyDescent="0.3">
      <c r="A3636">
        <v>3635</v>
      </c>
      <c r="B3636" s="14">
        <v>43.124929420530563</v>
      </c>
      <c r="C3636" s="14">
        <v>36.04766455805003</v>
      </c>
      <c r="D3636" s="5">
        <v>44.930637635753563</v>
      </c>
    </row>
    <row r="3637" spans="1:4" x14ac:dyDescent="0.3">
      <c r="A3637">
        <v>3636</v>
      </c>
      <c r="B3637" s="14">
        <v>41.689527625174769</v>
      </c>
      <c r="C3637" s="14">
        <v>33.950693955171751</v>
      </c>
      <c r="D3637" s="5">
        <v>43.868573057759193</v>
      </c>
    </row>
    <row r="3638" spans="1:4" x14ac:dyDescent="0.3">
      <c r="A3638">
        <v>3637</v>
      </c>
      <c r="B3638" s="14">
        <v>41.576899099639569</v>
      </c>
      <c r="C3638" s="14">
        <v>32.781007178501675</v>
      </c>
      <c r="D3638" s="5">
        <v>42.821948863768469</v>
      </c>
    </row>
    <row r="3639" spans="1:4" x14ac:dyDescent="0.3">
      <c r="A3639">
        <v>3638</v>
      </c>
      <c r="B3639" s="14">
        <v>43.811719502489787</v>
      </c>
      <c r="C3639" s="14">
        <v>34.613983428365394</v>
      </c>
      <c r="D3639" s="5">
        <v>44.732446703764197</v>
      </c>
    </row>
    <row r="3640" spans="1:4" x14ac:dyDescent="0.3">
      <c r="A3640">
        <v>3639</v>
      </c>
      <c r="B3640" s="14">
        <v>44.334958809365936</v>
      </c>
      <c r="C3640" s="14">
        <v>35.19795672231443</v>
      </c>
      <c r="D3640" s="5">
        <v>44.520068242631879</v>
      </c>
    </row>
    <row r="3641" spans="1:4" x14ac:dyDescent="0.3">
      <c r="A3641">
        <v>3640</v>
      </c>
      <c r="B3641" s="14">
        <v>43.783519888195897</v>
      </c>
      <c r="C3641" s="14">
        <v>34.862592079716357</v>
      </c>
      <c r="D3641" s="5">
        <v>43.090375225433711</v>
      </c>
    </row>
    <row r="3642" spans="1:4" x14ac:dyDescent="0.3">
      <c r="A3642">
        <v>3641</v>
      </c>
      <c r="B3642" s="14">
        <v>44.609438350042815</v>
      </c>
      <c r="C3642" s="14">
        <v>34.996814901105814</v>
      </c>
      <c r="D3642" s="5">
        <v>43.135772849714989</v>
      </c>
    </row>
    <row r="3643" spans="1:4" x14ac:dyDescent="0.3">
      <c r="A3643">
        <v>3642</v>
      </c>
      <c r="B3643" s="14">
        <v>43.907645601499596</v>
      </c>
      <c r="C3643" s="14">
        <v>35.631672707328427</v>
      </c>
      <c r="D3643" s="5">
        <v>45.040439635828612</v>
      </c>
    </row>
    <row r="3644" spans="1:4" x14ac:dyDescent="0.3">
      <c r="A3644">
        <v>3643</v>
      </c>
      <c r="B3644" s="14">
        <v>43.782438469178196</v>
      </c>
      <c r="C3644" s="14">
        <v>34.672531591348736</v>
      </c>
      <c r="D3644" s="5">
        <v>43.353870848263284</v>
      </c>
    </row>
    <row r="3645" spans="1:4" x14ac:dyDescent="0.3">
      <c r="A3645">
        <v>3644</v>
      </c>
      <c r="B3645" s="14">
        <v>42.396067169421222</v>
      </c>
      <c r="C3645" s="14">
        <v>34.527227403648382</v>
      </c>
      <c r="D3645" s="5">
        <v>41.468336496010245</v>
      </c>
    </row>
    <row r="3646" spans="1:4" x14ac:dyDescent="0.3">
      <c r="A3646">
        <v>3645</v>
      </c>
      <c r="B3646" s="14">
        <v>42.728111600246358</v>
      </c>
      <c r="C3646" s="14">
        <v>35.106754285555311</v>
      </c>
      <c r="D3646" s="5">
        <v>41.623490135145545</v>
      </c>
    </row>
    <row r="3647" spans="1:4" x14ac:dyDescent="0.3">
      <c r="A3647">
        <v>3646</v>
      </c>
      <c r="B3647" s="14">
        <v>43.773519097893846</v>
      </c>
      <c r="C3647" s="14">
        <v>34.286940539289766</v>
      </c>
      <c r="D3647" s="5">
        <v>40.970727484546657</v>
      </c>
    </row>
    <row r="3648" spans="1:4" x14ac:dyDescent="0.3">
      <c r="A3648">
        <v>3647</v>
      </c>
      <c r="B3648" s="14">
        <v>43.572996842091555</v>
      </c>
      <c r="C3648" s="14">
        <v>33.972094126410589</v>
      </c>
      <c r="D3648" s="5">
        <v>45.216281277581956</v>
      </c>
    </row>
    <row r="3649" spans="1:4" x14ac:dyDescent="0.3">
      <c r="A3649">
        <v>3648</v>
      </c>
      <c r="B3649" s="14">
        <v>40.085808135531899</v>
      </c>
      <c r="C3649" s="14">
        <v>33.71485652217283</v>
      </c>
      <c r="D3649" s="5">
        <v>46.096090746713443</v>
      </c>
    </row>
    <row r="3650" spans="1:4" x14ac:dyDescent="0.3">
      <c r="A3650">
        <v>3649</v>
      </c>
      <c r="B3650" s="14">
        <v>42.043773899691566</v>
      </c>
      <c r="C3650" s="14">
        <v>33.850400349046367</v>
      </c>
      <c r="D3650" s="5">
        <v>43.417077012222506</v>
      </c>
    </row>
    <row r="3651" spans="1:4" x14ac:dyDescent="0.3">
      <c r="A3651">
        <v>3650</v>
      </c>
      <c r="B3651" s="14">
        <v>40.68134612188021</v>
      </c>
      <c r="C3651" s="14">
        <v>33.74166875773053</v>
      </c>
      <c r="D3651" s="5">
        <v>42.462147604594193</v>
      </c>
    </row>
    <row r="3652" spans="1:4" x14ac:dyDescent="0.3">
      <c r="A3652">
        <v>3651</v>
      </c>
      <c r="B3652" s="14">
        <v>45.037121049874308</v>
      </c>
      <c r="C3652" s="14">
        <v>35.207789885212435</v>
      </c>
      <c r="D3652" s="5">
        <v>43.354555956729286</v>
      </c>
    </row>
    <row r="3653" spans="1:4" x14ac:dyDescent="0.3">
      <c r="A3653">
        <v>3652</v>
      </c>
      <c r="B3653" s="14">
        <v>41.489450766282864</v>
      </c>
      <c r="C3653" s="14">
        <v>35.632767063524092</v>
      </c>
      <c r="D3653" s="5">
        <v>45.47562488652926</v>
      </c>
    </row>
    <row r="3654" spans="1:4" x14ac:dyDescent="0.3">
      <c r="A3654">
        <v>3653</v>
      </c>
      <c r="B3654" s="14">
        <v>44.405324445508157</v>
      </c>
      <c r="C3654" s="14">
        <v>35.624796219529479</v>
      </c>
      <c r="D3654" s="5">
        <v>42.511284905027374</v>
      </c>
    </row>
    <row r="3655" spans="1:4" x14ac:dyDescent="0.3">
      <c r="A3655">
        <v>3654</v>
      </c>
      <c r="B3655" s="14">
        <v>45.012171939465318</v>
      </c>
      <c r="C3655" s="14">
        <v>32.858279334262804</v>
      </c>
      <c r="D3655" s="5">
        <v>46.055860154439664</v>
      </c>
    </row>
    <row r="3656" spans="1:4" x14ac:dyDescent="0.3">
      <c r="A3656">
        <v>3655</v>
      </c>
      <c r="B3656" s="14">
        <v>44.51293493388026</v>
      </c>
      <c r="C3656" s="14">
        <v>33.279937703607338</v>
      </c>
      <c r="D3656" s="5">
        <v>43.4716355707288</v>
      </c>
    </row>
    <row r="3657" spans="1:4" x14ac:dyDescent="0.3">
      <c r="A3657">
        <v>3656</v>
      </c>
      <c r="B3657" s="14">
        <v>40.96524664547848</v>
      </c>
      <c r="C3657" s="14">
        <v>35.486319798460059</v>
      </c>
      <c r="D3657" s="5">
        <v>41.622258906034183</v>
      </c>
    </row>
    <row r="3658" spans="1:4" x14ac:dyDescent="0.3">
      <c r="A3658">
        <v>3657</v>
      </c>
      <c r="B3658" s="14">
        <v>42.634553936146517</v>
      </c>
      <c r="C3658" s="14">
        <v>34.991113285123873</v>
      </c>
      <c r="D3658" s="5">
        <v>43.061847373816825</v>
      </c>
    </row>
    <row r="3659" spans="1:4" x14ac:dyDescent="0.3">
      <c r="A3659">
        <v>3658</v>
      </c>
      <c r="B3659" s="14">
        <v>44.391062841686313</v>
      </c>
      <c r="C3659" s="14">
        <v>34.365510033981252</v>
      </c>
      <c r="D3659" s="5">
        <v>43.708267738992475</v>
      </c>
    </row>
    <row r="3660" spans="1:4" x14ac:dyDescent="0.3">
      <c r="A3660">
        <v>3659</v>
      </c>
      <c r="B3660" s="14">
        <v>43.113318915621271</v>
      </c>
      <c r="C3660" s="14">
        <v>35.362147890467746</v>
      </c>
      <c r="D3660" s="5">
        <v>40.597507019635842</v>
      </c>
    </row>
    <row r="3661" spans="1:4" x14ac:dyDescent="0.3">
      <c r="A3661">
        <v>3660</v>
      </c>
      <c r="B3661" s="14">
        <v>45.481049518796823</v>
      </c>
      <c r="C3661" s="14">
        <v>34.645168786840962</v>
      </c>
      <c r="D3661" s="5">
        <v>44.353849147521068</v>
      </c>
    </row>
    <row r="3662" spans="1:4" x14ac:dyDescent="0.3">
      <c r="A3662">
        <v>3661</v>
      </c>
      <c r="B3662" s="14">
        <v>43.51070347113513</v>
      </c>
      <c r="C3662" s="14">
        <v>34.674810985892655</v>
      </c>
      <c r="D3662" s="5">
        <v>42.093042896310052</v>
      </c>
    </row>
    <row r="3663" spans="1:4" x14ac:dyDescent="0.3">
      <c r="A3663">
        <v>3662</v>
      </c>
      <c r="B3663" s="14">
        <v>43.756617246545638</v>
      </c>
      <c r="C3663" s="14">
        <v>35.035224841238517</v>
      </c>
      <c r="D3663" s="5">
        <v>41.875308368031838</v>
      </c>
    </row>
    <row r="3664" spans="1:4" x14ac:dyDescent="0.3">
      <c r="A3664">
        <v>3663</v>
      </c>
      <c r="B3664" s="14">
        <v>40.696754057701177</v>
      </c>
      <c r="C3664" s="14">
        <v>36.002024121789617</v>
      </c>
      <c r="D3664" s="5">
        <v>42.099253536067948</v>
      </c>
    </row>
    <row r="3665" spans="1:4" x14ac:dyDescent="0.3">
      <c r="A3665">
        <v>3664</v>
      </c>
      <c r="B3665" s="14">
        <v>43.538879082412095</v>
      </c>
      <c r="C3665" s="14">
        <v>36.680473968663378</v>
      </c>
      <c r="D3665" s="5">
        <v>44.508231478425138</v>
      </c>
    </row>
    <row r="3666" spans="1:4" x14ac:dyDescent="0.3">
      <c r="A3666">
        <v>3665</v>
      </c>
      <c r="B3666" s="14">
        <v>43.991830761424779</v>
      </c>
      <c r="C3666" s="14">
        <v>33.840373541053538</v>
      </c>
      <c r="D3666" s="5">
        <v>43.63392010267242</v>
      </c>
    </row>
    <row r="3667" spans="1:4" x14ac:dyDescent="0.3">
      <c r="A3667">
        <v>3666</v>
      </c>
      <c r="B3667" s="14">
        <v>44.555337595240353</v>
      </c>
      <c r="C3667" s="14">
        <v>35.358668665861146</v>
      </c>
      <c r="D3667" s="5">
        <v>42.037697578291073</v>
      </c>
    </row>
    <row r="3668" spans="1:4" x14ac:dyDescent="0.3">
      <c r="A3668">
        <v>3667</v>
      </c>
      <c r="B3668" s="14">
        <v>42.86429138481914</v>
      </c>
      <c r="C3668" s="14">
        <v>33.937193540576914</v>
      </c>
      <c r="D3668" s="5">
        <v>40.876603515976512</v>
      </c>
    </row>
    <row r="3669" spans="1:4" x14ac:dyDescent="0.3">
      <c r="A3669">
        <v>3668</v>
      </c>
      <c r="B3669" s="14">
        <v>42.039589208481104</v>
      </c>
      <c r="C3669" s="14">
        <v>34.096298048502334</v>
      </c>
      <c r="D3669" s="5">
        <v>41.929322832492602</v>
      </c>
    </row>
    <row r="3670" spans="1:4" x14ac:dyDescent="0.3">
      <c r="A3670">
        <v>3669</v>
      </c>
      <c r="B3670" s="14">
        <v>43.099755831944044</v>
      </c>
      <c r="C3670" s="14">
        <v>36.863332245504118</v>
      </c>
      <c r="D3670" s="5">
        <v>42.580288832842506</v>
      </c>
    </row>
    <row r="3671" spans="1:4" x14ac:dyDescent="0.3">
      <c r="A3671">
        <v>3670</v>
      </c>
      <c r="B3671" s="14">
        <v>41.420025761599803</v>
      </c>
      <c r="C3671" s="14">
        <v>35.953742182134043</v>
      </c>
      <c r="D3671" s="5">
        <v>42.667515801657615</v>
      </c>
    </row>
    <row r="3672" spans="1:4" x14ac:dyDescent="0.3">
      <c r="A3672">
        <v>3671</v>
      </c>
      <c r="B3672" s="14">
        <v>43.891813518456836</v>
      </c>
      <c r="C3672" s="14">
        <v>34.811413506352515</v>
      </c>
      <c r="D3672" s="5">
        <v>45.883475926198393</v>
      </c>
    </row>
    <row r="3673" spans="1:4" x14ac:dyDescent="0.3">
      <c r="A3673">
        <v>3672</v>
      </c>
      <c r="B3673" s="14">
        <v>43.606177267088363</v>
      </c>
      <c r="C3673" s="14">
        <v>34.774243332923227</v>
      </c>
      <c r="D3673" s="5">
        <v>44.865392967566081</v>
      </c>
    </row>
    <row r="3674" spans="1:4" x14ac:dyDescent="0.3">
      <c r="A3674">
        <v>3673</v>
      </c>
      <c r="B3674" s="14">
        <v>41.722056105486779</v>
      </c>
      <c r="C3674" s="14">
        <v>33.610895021017207</v>
      </c>
      <c r="D3674" s="5">
        <v>43.303748673416251</v>
      </c>
    </row>
    <row r="3675" spans="1:4" x14ac:dyDescent="0.3">
      <c r="A3675">
        <v>3674</v>
      </c>
      <c r="B3675" s="14">
        <v>43.677564456133929</v>
      </c>
      <c r="C3675" s="14">
        <v>34.590116877183881</v>
      </c>
      <c r="D3675" s="5">
        <v>44.681242326678706</v>
      </c>
    </row>
    <row r="3676" spans="1:4" x14ac:dyDescent="0.3">
      <c r="A3676">
        <v>3675</v>
      </c>
      <c r="B3676" s="14">
        <v>43.408840491808498</v>
      </c>
      <c r="C3676" s="14">
        <v>34.82713439182578</v>
      </c>
      <c r="D3676" s="5">
        <v>43.17558834818707</v>
      </c>
    </row>
    <row r="3677" spans="1:4" x14ac:dyDescent="0.3">
      <c r="A3677">
        <v>3676</v>
      </c>
      <c r="B3677" s="14">
        <v>42.569842119868113</v>
      </c>
      <c r="C3677" s="14">
        <v>31.681677837652654</v>
      </c>
      <c r="D3677" s="5">
        <v>43.713511320978633</v>
      </c>
    </row>
    <row r="3678" spans="1:4" x14ac:dyDescent="0.3">
      <c r="A3678">
        <v>3677</v>
      </c>
      <c r="B3678" s="14">
        <v>39.186406250682502</v>
      </c>
      <c r="C3678" s="14">
        <v>34.297052637718572</v>
      </c>
      <c r="D3678" s="5">
        <v>44.024466647680789</v>
      </c>
    </row>
    <row r="3679" spans="1:4" x14ac:dyDescent="0.3">
      <c r="A3679">
        <v>3678</v>
      </c>
      <c r="B3679" s="14">
        <v>43.760338662854174</v>
      </c>
      <c r="C3679" s="14">
        <v>34.377825329275467</v>
      </c>
      <c r="D3679" s="5">
        <v>40.901827446071152</v>
      </c>
    </row>
    <row r="3680" spans="1:4" x14ac:dyDescent="0.3">
      <c r="A3680">
        <v>3679</v>
      </c>
      <c r="B3680" s="14">
        <v>44.694367405648087</v>
      </c>
      <c r="C3680" s="14">
        <v>35.608160716321805</v>
      </c>
      <c r="D3680" s="5">
        <v>41.029237205960086</v>
      </c>
    </row>
    <row r="3681" spans="1:4" x14ac:dyDescent="0.3">
      <c r="A3681">
        <v>3680</v>
      </c>
      <c r="B3681" s="14">
        <v>45.057815490082028</v>
      </c>
      <c r="C3681" s="14">
        <v>34.253630327446807</v>
      </c>
      <c r="D3681" s="5">
        <v>45.584633455928596</v>
      </c>
    </row>
    <row r="3682" spans="1:4" x14ac:dyDescent="0.3">
      <c r="A3682">
        <v>3681</v>
      </c>
      <c r="B3682" s="14">
        <v>45.310193228946623</v>
      </c>
      <c r="C3682" s="14">
        <v>32.895199309560823</v>
      </c>
      <c r="D3682" s="5">
        <v>40.701359870277798</v>
      </c>
    </row>
    <row r="3683" spans="1:4" x14ac:dyDescent="0.3">
      <c r="A3683">
        <v>3682</v>
      </c>
      <c r="B3683" s="14">
        <v>43.571027866440339</v>
      </c>
      <c r="C3683" s="14">
        <v>34.916580731307064</v>
      </c>
      <c r="D3683" s="5">
        <v>44.525384002270229</v>
      </c>
    </row>
    <row r="3684" spans="1:4" x14ac:dyDescent="0.3">
      <c r="A3684">
        <v>3683</v>
      </c>
      <c r="B3684" s="14">
        <v>42.649523805444943</v>
      </c>
      <c r="C3684" s="14">
        <v>34.727043602486695</v>
      </c>
      <c r="D3684" s="5">
        <v>42.645226675625203</v>
      </c>
    </row>
    <row r="3685" spans="1:4" x14ac:dyDescent="0.3">
      <c r="A3685">
        <v>3684</v>
      </c>
      <c r="B3685" s="14">
        <v>43.037841909166552</v>
      </c>
      <c r="C3685" s="14">
        <v>34.850442994807246</v>
      </c>
      <c r="D3685" s="5">
        <v>42.874115255562657</v>
      </c>
    </row>
    <row r="3686" spans="1:4" x14ac:dyDescent="0.3">
      <c r="A3686">
        <v>3685</v>
      </c>
      <c r="B3686" s="14">
        <v>41.41569686320986</v>
      </c>
      <c r="C3686" s="14">
        <v>33.70250633218739</v>
      </c>
      <c r="D3686" s="5">
        <v>45.19611465637368</v>
      </c>
    </row>
    <row r="3687" spans="1:4" x14ac:dyDescent="0.3">
      <c r="A3687">
        <v>3686</v>
      </c>
      <c r="B3687" s="14">
        <v>44.704334243959103</v>
      </c>
      <c r="C3687" s="14">
        <v>35.166224040946872</v>
      </c>
      <c r="D3687" s="5">
        <v>42.919174525443125</v>
      </c>
    </row>
    <row r="3688" spans="1:4" x14ac:dyDescent="0.3">
      <c r="A3688">
        <v>3687</v>
      </c>
      <c r="B3688" s="14">
        <v>42.122026022468084</v>
      </c>
      <c r="C3688" s="14">
        <v>37.750626811596668</v>
      </c>
      <c r="D3688" s="5">
        <v>44.830867087012301</v>
      </c>
    </row>
    <row r="3689" spans="1:4" x14ac:dyDescent="0.3">
      <c r="A3689">
        <v>3688</v>
      </c>
      <c r="B3689" s="14">
        <v>44.34312991472305</v>
      </c>
      <c r="C3689" s="14">
        <v>34.818748622856333</v>
      </c>
      <c r="D3689" s="5">
        <v>42.034216417218957</v>
      </c>
    </row>
    <row r="3690" spans="1:4" x14ac:dyDescent="0.3">
      <c r="A3690">
        <v>3689</v>
      </c>
      <c r="B3690" s="14">
        <v>45.578593977794426</v>
      </c>
      <c r="C3690" s="14">
        <v>34.232324738370366</v>
      </c>
      <c r="D3690" s="5">
        <v>45.405448213248413</v>
      </c>
    </row>
    <row r="3691" spans="1:4" x14ac:dyDescent="0.3">
      <c r="A3691">
        <v>3690</v>
      </c>
      <c r="B3691" s="14">
        <v>40.422530059510592</v>
      </c>
      <c r="C3691" s="14">
        <v>34.225119836970919</v>
      </c>
      <c r="D3691" s="5">
        <v>40.819019304872768</v>
      </c>
    </row>
    <row r="3692" spans="1:4" x14ac:dyDescent="0.3">
      <c r="A3692">
        <v>3691</v>
      </c>
      <c r="B3692" s="14">
        <v>44.940988496180694</v>
      </c>
      <c r="C3692" s="14">
        <v>33.060303193081815</v>
      </c>
      <c r="D3692" s="5">
        <v>43.562412744348968</v>
      </c>
    </row>
    <row r="3693" spans="1:4" x14ac:dyDescent="0.3">
      <c r="A3693">
        <v>3692</v>
      </c>
      <c r="B3693" s="14">
        <v>42.816113360722831</v>
      </c>
      <c r="C3693" s="14">
        <v>35.463707742906905</v>
      </c>
      <c r="D3693" s="5">
        <v>44.36858762923783</v>
      </c>
    </row>
    <row r="3694" spans="1:4" x14ac:dyDescent="0.3">
      <c r="A3694">
        <v>3693</v>
      </c>
      <c r="B3694" s="14">
        <v>43.987104687045658</v>
      </c>
      <c r="C3694" s="14">
        <v>33.453421992158631</v>
      </c>
      <c r="D3694" s="5">
        <v>43.578597326919336</v>
      </c>
    </row>
    <row r="3695" spans="1:4" x14ac:dyDescent="0.3">
      <c r="A3695">
        <v>3694</v>
      </c>
      <c r="B3695" s="14">
        <v>42.186405567038506</v>
      </c>
      <c r="C3695" s="14">
        <v>33.730916243979721</v>
      </c>
      <c r="D3695" s="5">
        <v>40.744400750527426</v>
      </c>
    </row>
    <row r="3696" spans="1:4" x14ac:dyDescent="0.3">
      <c r="A3696">
        <v>3695</v>
      </c>
      <c r="B3696" s="14">
        <v>45.582843542830673</v>
      </c>
      <c r="C3696" s="14">
        <v>35.477518168695553</v>
      </c>
      <c r="D3696" s="5">
        <v>44.028397817247992</v>
      </c>
    </row>
    <row r="3697" spans="1:4" x14ac:dyDescent="0.3">
      <c r="A3697">
        <v>3696</v>
      </c>
      <c r="B3697" s="14">
        <v>45.01922267864164</v>
      </c>
      <c r="C3697" s="14">
        <v>34.915049641451581</v>
      </c>
      <c r="D3697" s="5">
        <v>43.380876774564875</v>
      </c>
    </row>
    <row r="3698" spans="1:4" x14ac:dyDescent="0.3">
      <c r="A3698">
        <v>3697</v>
      </c>
      <c r="B3698" s="14">
        <v>42.570927383819857</v>
      </c>
      <c r="C3698" s="14">
        <v>36.574738193320933</v>
      </c>
      <c r="D3698" s="5">
        <v>43.229498726099287</v>
      </c>
    </row>
    <row r="3699" spans="1:4" x14ac:dyDescent="0.3">
      <c r="A3699">
        <v>3698</v>
      </c>
      <c r="B3699" s="14">
        <v>44.444964735450483</v>
      </c>
      <c r="C3699" s="14">
        <v>34.144781941645377</v>
      </c>
      <c r="D3699" s="5">
        <v>45.735407823269369</v>
      </c>
    </row>
    <row r="3700" spans="1:4" x14ac:dyDescent="0.3">
      <c r="A3700">
        <v>3699</v>
      </c>
      <c r="B3700" s="14">
        <v>46.269875525097881</v>
      </c>
      <c r="C3700" s="14">
        <v>33.785674745416664</v>
      </c>
      <c r="D3700" s="5">
        <v>43.626265120585472</v>
      </c>
    </row>
    <row r="3701" spans="1:4" x14ac:dyDescent="0.3">
      <c r="A3701">
        <v>3700</v>
      </c>
      <c r="B3701" s="14">
        <v>44.440740464082261</v>
      </c>
      <c r="C3701" s="14">
        <v>31.229782950879891</v>
      </c>
      <c r="D3701" s="5">
        <v>43.080645820676047</v>
      </c>
    </row>
    <row r="3702" spans="1:4" x14ac:dyDescent="0.3">
      <c r="A3702">
        <v>3701</v>
      </c>
      <c r="B3702" s="14">
        <v>43.007869308874923</v>
      </c>
      <c r="C3702" s="14">
        <v>34.132288801549663</v>
      </c>
      <c r="D3702" s="5">
        <v>42.036951335950029</v>
      </c>
    </row>
    <row r="3703" spans="1:4" x14ac:dyDescent="0.3">
      <c r="A3703">
        <v>3702</v>
      </c>
      <c r="B3703" s="14">
        <v>45.48918042602449</v>
      </c>
      <c r="C3703" s="14">
        <v>35.057132100677904</v>
      </c>
      <c r="D3703" s="5">
        <v>44.599108191035675</v>
      </c>
    </row>
    <row r="3704" spans="1:4" x14ac:dyDescent="0.3">
      <c r="A3704">
        <v>3703</v>
      </c>
      <c r="B3704" s="14">
        <v>43.780357536710575</v>
      </c>
      <c r="C3704" s="14">
        <v>34.671098302159876</v>
      </c>
      <c r="D3704" s="5">
        <v>41.713459471025253</v>
      </c>
    </row>
    <row r="3705" spans="1:4" x14ac:dyDescent="0.3">
      <c r="A3705">
        <v>3704</v>
      </c>
      <c r="B3705" s="14">
        <v>43.863847143269993</v>
      </c>
      <c r="C3705" s="14">
        <v>33.839775591867209</v>
      </c>
      <c r="D3705" s="5">
        <v>40.774646544872958</v>
      </c>
    </row>
    <row r="3706" spans="1:4" x14ac:dyDescent="0.3">
      <c r="A3706">
        <v>3705</v>
      </c>
      <c r="B3706" s="14">
        <v>42.666519165062205</v>
      </c>
      <c r="C3706" s="14">
        <v>35.021137986160319</v>
      </c>
      <c r="D3706" s="5">
        <v>43.949046313481468</v>
      </c>
    </row>
    <row r="3707" spans="1:4" x14ac:dyDescent="0.3">
      <c r="A3707">
        <v>3706</v>
      </c>
      <c r="B3707" s="14">
        <v>42.885391498704998</v>
      </c>
      <c r="C3707" s="14">
        <v>36.867130316218287</v>
      </c>
      <c r="D3707" s="5">
        <v>42.760603788940003</v>
      </c>
    </row>
    <row r="3708" spans="1:4" x14ac:dyDescent="0.3">
      <c r="A3708">
        <v>3707</v>
      </c>
      <c r="B3708" s="14">
        <v>44.852403266398106</v>
      </c>
      <c r="C3708" s="14">
        <v>34.269064800357917</v>
      </c>
      <c r="D3708" s="5">
        <v>42.912770408024222</v>
      </c>
    </row>
    <row r="3709" spans="1:4" x14ac:dyDescent="0.3">
      <c r="A3709">
        <v>3708</v>
      </c>
      <c r="B3709" s="14">
        <v>42.881034373916329</v>
      </c>
      <c r="C3709" s="14">
        <v>33.754636117405894</v>
      </c>
      <c r="D3709" s="5">
        <v>44.944374506796692</v>
      </c>
    </row>
    <row r="3710" spans="1:4" x14ac:dyDescent="0.3">
      <c r="A3710">
        <v>3709</v>
      </c>
      <c r="B3710" s="14">
        <v>42.46581266785028</v>
      </c>
      <c r="C3710" s="14">
        <v>37.558652752720327</v>
      </c>
      <c r="D3710" s="5">
        <v>44.861697458274712</v>
      </c>
    </row>
    <row r="3711" spans="1:4" x14ac:dyDescent="0.3">
      <c r="A3711">
        <v>3710</v>
      </c>
      <c r="B3711" s="14">
        <v>43.11723007422485</v>
      </c>
      <c r="C3711" s="14">
        <v>33.281117508322673</v>
      </c>
      <c r="D3711" s="5">
        <v>44.413025237378513</v>
      </c>
    </row>
    <row r="3712" spans="1:4" x14ac:dyDescent="0.3">
      <c r="A3712">
        <v>3711</v>
      </c>
      <c r="B3712" s="14">
        <v>40.172071669290091</v>
      </c>
      <c r="C3712" s="14">
        <v>34.857462822145919</v>
      </c>
      <c r="D3712" s="5">
        <v>44.568855880788874</v>
      </c>
    </row>
    <row r="3713" spans="1:4" x14ac:dyDescent="0.3">
      <c r="A3713">
        <v>3712</v>
      </c>
      <c r="B3713" s="14">
        <v>44.249355961928146</v>
      </c>
      <c r="C3713" s="14">
        <v>32.180859084449764</v>
      </c>
      <c r="D3713" s="5">
        <v>44.356245224205821</v>
      </c>
    </row>
    <row r="3714" spans="1:4" x14ac:dyDescent="0.3">
      <c r="A3714">
        <v>3713</v>
      </c>
      <c r="B3714" s="14">
        <v>41.940520796797408</v>
      </c>
      <c r="C3714" s="14">
        <v>33.590332122295649</v>
      </c>
      <c r="D3714" s="5">
        <v>42.525025855410419</v>
      </c>
    </row>
    <row r="3715" spans="1:4" x14ac:dyDescent="0.3">
      <c r="A3715">
        <v>3714</v>
      </c>
      <c r="B3715" s="14">
        <v>42.10449156517361</v>
      </c>
      <c r="C3715" s="14">
        <v>35.009835953492427</v>
      </c>
      <c r="D3715" s="5">
        <v>42.374071496911561</v>
      </c>
    </row>
    <row r="3716" spans="1:4" x14ac:dyDescent="0.3">
      <c r="A3716">
        <v>3715</v>
      </c>
      <c r="B3716" s="14">
        <v>46.61267475234493</v>
      </c>
      <c r="C3716" s="14">
        <v>34.152834001315753</v>
      </c>
      <c r="D3716" s="5">
        <v>43.122750225674771</v>
      </c>
    </row>
    <row r="3717" spans="1:4" x14ac:dyDescent="0.3">
      <c r="A3717">
        <v>3716</v>
      </c>
      <c r="B3717" s="14">
        <v>45.917671455662514</v>
      </c>
      <c r="C3717" s="14">
        <v>35.932983539057702</v>
      </c>
      <c r="D3717" s="5">
        <v>43.824946931894999</v>
      </c>
    </row>
    <row r="3718" spans="1:4" x14ac:dyDescent="0.3">
      <c r="A3718">
        <v>3717</v>
      </c>
      <c r="B3718" s="14">
        <v>42.216078481413092</v>
      </c>
      <c r="C3718" s="14">
        <v>33.762969522103241</v>
      </c>
      <c r="D3718" s="5">
        <v>42.184050727743774</v>
      </c>
    </row>
    <row r="3719" spans="1:4" x14ac:dyDescent="0.3">
      <c r="A3719">
        <v>3718</v>
      </c>
      <c r="B3719" s="14">
        <v>43.310389444322517</v>
      </c>
      <c r="C3719" s="14">
        <v>35.149106827699249</v>
      </c>
      <c r="D3719" s="5">
        <v>46.838478039182021</v>
      </c>
    </row>
    <row r="3720" spans="1:4" x14ac:dyDescent="0.3">
      <c r="A3720">
        <v>3719</v>
      </c>
      <c r="B3720" s="14">
        <v>42.268069128513289</v>
      </c>
      <c r="C3720" s="14">
        <v>34.980877641302939</v>
      </c>
      <c r="D3720" s="5">
        <v>42.944737583072389</v>
      </c>
    </row>
    <row r="3721" spans="1:4" x14ac:dyDescent="0.3">
      <c r="A3721">
        <v>3720</v>
      </c>
      <c r="B3721" s="14">
        <v>44.009106837198544</v>
      </c>
      <c r="C3721" s="14">
        <v>34.185574822845737</v>
      </c>
      <c r="D3721" s="5">
        <v>39.964425011222339</v>
      </c>
    </row>
    <row r="3722" spans="1:4" x14ac:dyDescent="0.3">
      <c r="A3722">
        <v>3721</v>
      </c>
      <c r="B3722" s="14">
        <v>43.696529496960181</v>
      </c>
      <c r="C3722" s="14">
        <v>34.699004304065703</v>
      </c>
      <c r="D3722" s="5">
        <v>41.066684740735063</v>
      </c>
    </row>
    <row r="3723" spans="1:4" x14ac:dyDescent="0.3">
      <c r="A3723">
        <v>3722</v>
      </c>
      <c r="B3723" s="14">
        <v>44.717389353590761</v>
      </c>
      <c r="C3723" s="14">
        <v>32.494705723575656</v>
      </c>
      <c r="D3723" s="5">
        <v>42.719484082750363</v>
      </c>
    </row>
    <row r="3724" spans="1:4" x14ac:dyDescent="0.3">
      <c r="A3724">
        <v>3723</v>
      </c>
      <c r="B3724" s="14">
        <v>42.249084063670402</v>
      </c>
      <c r="C3724" s="14">
        <v>34.857952847105039</v>
      </c>
      <c r="D3724" s="5">
        <v>42.101650578749272</v>
      </c>
    </row>
    <row r="3725" spans="1:4" x14ac:dyDescent="0.3">
      <c r="A3725">
        <v>3724</v>
      </c>
      <c r="B3725" s="14">
        <v>41.915353724598731</v>
      </c>
      <c r="C3725" s="14">
        <v>33.31897991576156</v>
      </c>
      <c r="D3725" s="5">
        <v>44.284518185065046</v>
      </c>
    </row>
    <row r="3726" spans="1:4" x14ac:dyDescent="0.3">
      <c r="A3726">
        <v>3725</v>
      </c>
      <c r="B3726" s="14">
        <v>42.840501018547556</v>
      </c>
      <c r="C3726" s="14">
        <v>34.003369230247685</v>
      </c>
      <c r="D3726" s="5">
        <v>45.503181618081193</v>
      </c>
    </row>
    <row r="3727" spans="1:4" x14ac:dyDescent="0.3">
      <c r="A3727">
        <v>3726</v>
      </c>
      <c r="B3727" s="14">
        <v>41.734925749412916</v>
      </c>
      <c r="C3727" s="14">
        <v>34.714342851395045</v>
      </c>
      <c r="D3727" s="5">
        <v>44.409827406827119</v>
      </c>
    </row>
    <row r="3728" spans="1:4" x14ac:dyDescent="0.3">
      <c r="A3728">
        <v>3727</v>
      </c>
      <c r="B3728" s="14">
        <v>44.213117640206256</v>
      </c>
      <c r="C3728" s="14">
        <v>36.264461368462136</v>
      </c>
      <c r="D3728" s="5">
        <v>44.853663267341773</v>
      </c>
    </row>
    <row r="3729" spans="1:4" x14ac:dyDescent="0.3">
      <c r="A3729">
        <v>3728</v>
      </c>
      <c r="B3729" s="14">
        <v>42.520976092361757</v>
      </c>
      <c r="C3729" s="14">
        <v>35.179071794862629</v>
      </c>
      <c r="D3729" s="5">
        <v>42.58822117794972</v>
      </c>
    </row>
    <row r="3730" spans="1:4" x14ac:dyDescent="0.3">
      <c r="A3730">
        <v>3729</v>
      </c>
      <c r="B3730" s="14">
        <v>44.157159376990506</v>
      </c>
      <c r="C3730" s="14">
        <v>32.76194843752311</v>
      </c>
      <c r="D3730" s="5">
        <v>44.364325068982957</v>
      </c>
    </row>
    <row r="3731" spans="1:4" x14ac:dyDescent="0.3">
      <c r="A3731">
        <v>3730</v>
      </c>
      <c r="B3731" s="14">
        <v>42.984688979893008</v>
      </c>
      <c r="C3731" s="14">
        <v>33.519299291877289</v>
      </c>
      <c r="D3731" s="5">
        <v>43.74371008094581</v>
      </c>
    </row>
    <row r="3732" spans="1:4" x14ac:dyDescent="0.3">
      <c r="A3732">
        <v>3731</v>
      </c>
      <c r="B3732" s="14">
        <v>46.306357142273669</v>
      </c>
      <c r="C3732" s="14">
        <v>34.262738342399906</v>
      </c>
      <c r="D3732" s="5">
        <v>44.187535557796608</v>
      </c>
    </row>
    <row r="3733" spans="1:4" x14ac:dyDescent="0.3">
      <c r="A3733">
        <v>3732</v>
      </c>
      <c r="B3733" s="14">
        <v>41.663637799226265</v>
      </c>
      <c r="C3733" s="14">
        <v>33.804048402453432</v>
      </c>
      <c r="D3733" s="5">
        <v>44.692052468487724</v>
      </c>
    </row>
    <row r="3734" spans="1:4" x14ac:dyDescent="0.3">
      <c r="A3734">
        <v>3733</v>
      </c>
      <c r="B3734" s="14">
        <v>42.306402210358641</v>
      </c>
      <c r="C3734" s="14">
        <v>33.595642811949709</v>
      </c>
      <c r="D3734" s="5">
        <v>43.131777285617169</v>
      </c>
    </row>
    <row r="3735" spans="1:4" x14ac:dyDescent="0.3">
      <c r="A3735">
        <v>3734</v>
      </c>
      <c r="B3735" s="14">
        <v>40.754373589098442</v>
      </c>
      <c r="C3735" s="14">
        <v>33.352228194878748</v>
      </c>
      <c r="D3735" s="5">
        <v>43.732093520601474</v>
      </c>
    </row>
    <row r="3736" spans="1:4" x14ac:dyDescent="0.3">
      <c r="A3736">
        <v>3735</v>
      </c>
      <c r="B3736" s="14">
        <v>41.763211841518014</v>
      </c>
      <c r="C3736" s="14">
        <v>34.737142236008708</v>
      </c>
      <c r="D3736" s="5">
        <v>45.742943115846174</v>
      </c>
    </row>
    <row r="3737" spans="1:4" x14ac:dyDescent="0.3">
      <c r="A3737">
        <v>3736</v>
      </c>
      <c r="B3737" s="14">
        <v>43.042975544205603</v>
      </c>
      <c r="C3737" s="14">
        <v>34.378449608260674</v>
      </c>
      <c r="D3737" s="5">
        <v>43.80871362369583</v>
      </c>
    </row>
    <row r="3738" spans="1:4" x14ac:dyDescent="0.3">
      <c r="A3738">
        <v>3737</v>
      </c>
      <c r="B3738" s="14">
        <v>43.06823934481428</v>
      </c>
      <c r="C3738" s="14">
        <v>34.152163258722851</v>
      </c>
      <c r="D3738" s="5">
        <v>41.503863334651086</v>
      </c>
    </row>
    <row r="3739" spans="1:4" x14ac:dyDescent="0.3">
      <c r="A3739">
        <v>3738</v>
      </c>
      <c r="B3739" s="14">
        <v>43.435662346270433</v>
      </c>
      <c r="C3739" s="14">
        <v>37.208792453812926</v>
      </c>
      <c r="D3739" s="5">
        <v>43.431186410672161</v>
      </c>
    </row>
    <row r="3740" spans="1:4" x14ac:dyDescent="0.3">
      <c r="A3740">
        <v>3739</v>
      </c>
      <c r="B3740" s="14">
        <v>46.214557232953716</v>
      </c>
      <c r="C3740" s="14">
        <v>35.182958722446202</v>
      </c>
      <c r="D3740" s="5">
        <v>41.062412209449676</v>
      </c>
    </row>
    <row r="3741" spans="1:4" x14ac:dyDescent="0.3">
      <c r="A3741">
        <v>3740</v>
      </c>
      <c r="B3741" s="14">
        <v>43.858734319216047</v>
      </c>
      <c r="C3741" s="14">
        <v>32.250272605199854</v>
      </c>
      <c r="D3741" s="5">
        <v>42.761242858120831</v>
      </c>
    </row>
    <row r="3742" spans="1:4" x14ac:dyDescent="0.3">
      <c r="A3742">
        <v>3741</v>
      </c>
      <c r="B3742" s="14">
        <v>44.995816352027205</v>
      </c>
      <c r="C3742" s="14">
        <v>35.532551281402498</v>
      </c>
      <c r="D3742" s="5">
        <v>41.633354217207</v>
      </c>
    </row>
    <row r="3743" spans="1:4" x14ac:dyDescent="0.3">
      <c r="A3743">
        <v>3742</v>
      </c>
      <c r="B3743" s="14">
        <v>42.574732786797725</v>
      </c>
      <c r="C3743" s="14">
        <v>35.217610380627853</v>
      </c>
      <c r="D3743" s="5">
        <v>41.943354130275786</v>
      </c>
    </row>
    <row r="3744" spans="1:4" x14ac:dyDescent="0.3">
      <c r="A3744">
        <v>3743</v>
      </c>
      <c r="B3744" s="14">
        <v>41.558798962342891</v>
      </c>
      <c r="C3744" s="14">
        <v>33.670677704653805</v>
      </c>
      <c r="D3744" s="5">
        <v>44.194638918824459</v>
      </c>
    </row>
    <row r="3745" spans="1:4" x14ac:dyDescent="0.3">
      <c r="A3745">
        <v>3744</v>
      </c>
      <c r="B3745" s="14">
        <v>42.224514977009534</v>
      </c>
      <c r="C3745" s="14">
        <v>33.731662071445733</v>
      </c>
      <c r="D3745" s="5">
        <v>41.541298742952748</v>
      </c>
    </row>
    <row r="3746" spans="1:4" x14ac:dyDescent="0.3">
      <c r="A3746">
        <v>3745</v>
      </c>
      <c r="B3746" s="14">
        <v>42.626770230375371</v>
      </c>
      <c r="C3746" s="14">
        <v>34.446420809640337</v>
      </c>
      <c r="D3746" s="5">
        <v>43.34912515000498</v>
      </c>
    </row>
    <row r="3747" spans="1:4" x14ac:dyDescent="0.3">
      <c r="A3747">
        <v>3746</v>
      </c>
      <c r="B3747" s="14">
        <v>43.762406342380515</v>
      </c>
      <c r="C3747" s="14">
        <v>35.673329263680053</v>
      </c>
      <c r="D3747" s="5">
        <v>43.771398814222728</v>
      </c>
    </row>
    <row r="3748" spans="1:4" x14ac:dyDescent="0.3">
      <c r="A3748">
        <v>3747</v>
      </c>
      <c r="B3748" s="14">
        <v>45.086318644841079</v>
      </c>
      <c r="C3748" s="14">
        <v>35.244076617346138</v>
      </c>
      <c r="D3748" s="5">
        <v>45.879636770614574</v>
      </c>
    </row>
    <row r="3749" spans="1:4" x14ac:dyDescent="0.3">
      <c r="A3749">
        <v>3748</v>
      </c>
      <c r="B3749" s="14">
        <v>44.338341149335797</v>
      </c>
      <c r="C3749" s="14">
        <v>35.306092256459564</v>
      </c>
      <c r="D3749" s="5">
        <v>42.877457992792479</v>
      </c>
    </row>
    <row r="3750" spans="1:4" x14ac:dyDescent="0.3">
      <c r="A3750">
        <v>3749</v>
      </c>
      <c r="B3750" s="14">
        <v>45.235473907133432</v>
      </c>
      <c r="C3750" s="14">
        <v>33.664549962528291</v>
      </c>
      <c r="D3750" s="5">
        <v>44.354446140503342</v>
      </c>
    </row>
    <row r="3751" spans="1:4" x14ac:dyDescent="0.3">
      <c r="A3751">
        <v>3750</v>
      </c>
      <c r="B3751" s="14">
        <v>43.030858949554251</v>
      </c>
      <c r="C3751" s="14">
        <v>31.434452055094852</v>
      </c>
      <c r="D3751" s="5">
        <v>44.744663081864061</v>
      </c>
    </row>
    <row r="3752" spans="1:4" x14ac:dyDescent="0.3">
      <c r="A3752">
        <v>3751</v>
      </c>
      <c r="B3752" s="14">
        <v>42.061678830685835</v>
      </c>
      <c r="C3752" s="14">
        <v>36.609902197778226</v>
      </c>
      <c r="D3752" s="5">
        <v>39.705046337612657</v>
      </c>
    </row>
    <row r="3753" spans="1:4" x14ac:dyDescent="0.3">
      <c r="A3753">
        <v>3752</v>
      </c>
      <c r="B3753" s="14">
        <v>41.194074417912553</v>
      </c>
      <c r="C3753" s="14">
        <v>32.95119913437459</v>
      </c>
      <c r="D3753" s="5">
        <v>43.003356586568977</v>
      </c>
    </row>
    <row r="3754" spans="1:4" x14ac:dyDescent="0.3">
      <c r="A3754">
        <v>3753</v>
      </c>
      <c r="B3754" s="14">
        <v>45.922064633658536</v>
      </c>
      <c r="C3754" s="14">
        <v>35.164718855287454</v>
      </c>
      <c r="D3754" s="5">
        <v>46.906183006905579</v>
      </c>
    </row>
    <row r="3755" spans="1:4" x14ac:dyDescent="0.3">
      <c r="A3755">
        <v>3754</v>
      </c>
      <c r="B3755" s="14">
        <v>42.136951276255665</v>
      </c>
      <c r="C3755" s="14">
        <v>35.489201883479737</v>
      </c>
      <c r="D3755" s="5">
        <v>41.653184239401405</v>
      </c>
    </row>
    <row r="3756" spans="1:4" x14ac:dyDescent="0.3">
      <c r="A3756">
        <v>3755</v>
      </c>
      <c r="B3756" s="14">
        <v>41.064510497095931</v>
      </c>
      <c r="C3756" s="14">
        <v>34.925880671962055</v>
      </c>
      <c r="D3756" s="5">
        <v>44.952936938133739</v>
      </c>
    </row>
    <row r="3757" spans="1:4" x14ac:dyDescent="0.3">
      <c r="A3757">
        <v>3756</v>
      </c>
      <c r="B3757" s="14">
        <v>42.528075009280379</v>
      </c>
      <c r="C3757" s="14">
        <v>36.007003930659323</v>
      </c>
      <c r="D3757" s="5">
        <v>43.236426150327432</v>
      </c>
    </row>
    <row r="3758" spans="1:4" x14ac:dyDescent="0.3">
      <c r="A3758">
        <v>3757</v>
      </c>
      <c r="B3758" s="14">
        <v>43.775232782042238</v>
      </c>
      <c r="C3758" s="14">
        <v>33.385065612246741</v>
      </c>
      <c r="D3758" s="5">
        <v>43.645529195405345</v>
      </c>
    </row>
    <row r="3759" spans="1:4" x14ac:dyDescent="0.3">
      <c r="A3759">
        <v>3758</v>
      </c>
      <c r="B3759" s="14">
        <v>40.705224032584916</v>
      </c>
      <c r="C3759" s="14">
        <v>34.705725817242396</v>
      </c>
      <c r="D3759" s="5">
        <v>44.105855689403462</v>
      </c>
    </row>
    <row r="3760" spans="1:4" x14ac:dyDescent="0.3">
      <c r="A3760">
        <v>3759</v>
      </c>
      <c r="B3760" s="14">
        <v>38.529483411778678</v>
      </c>
      <c r="C3760" s="14">
        <v>33.601115209528004</v>
      </c>
      <c r="D3760" s="5">
        <v>42.574070407709186</v>
      </c>
    </row>
    <row r="3761" spans="1:4" x14ac:dyDescent="0.3">
      <c r="A3761">
        <v>3760</v>
      </c>
      <c r="B3761" s="14">
        <v>43.915323792640478</v>
      </c>
      <c r="C3761" s="14">
        <v>34.568749046219239</v>
      </c>
      <c r="D3761" s="5">
        <v>42.261112015075447</v>
      </c>
    </row>
    <row r="3762" spans="1:4" x14ac:dyDescent="0.3">
      <c r="A3762">
        <v>3761</v>
      </c>
      <c r="B3762" s="14">
        <v>45.33847611618112</v>
      </c>
      <c r="C3762" s="14">
        <v>34.969310754819723</v>
      </c>
      <c r="D3762" s="5">
        <v>41.24707868431301</v>
      </c>
    </row>
    <row r="3763" spans="1:4" x14ac:dyDescent="0.3">
      <c r="A3763">
        <v>3762</v>
      </c>
      <c r="B3763" s="14">
        <v>43.670682154886876</v>
      </c>
      <c r="C3763" s="14">
        <v>36.205532463784785</v>
      </c>
      <c r="D3763" s="5">
        <v>43.592157891250388</v>
      </c>
    </row>
    <row r="3764" spans="1:4" x14ac:dyDescent="0.3">
      <c r="A3764">
        <v>3763</v>
      </c>
      <c r="B3764" s="14">
        <v>44.778909927649188</v>
      </c>
      <c r="C3764" s="14">
        <v>34.34941391635202</v>
      </c>
      <c r="D3764" s="5">
        <v>44.062691582476532</v>
      </c>
    </row>
    <row r="3765" spans="1:4" x14ac:dyDescent="0.3">
      <c r="A3765">
        <v>3764</v>
      </c>
      <c r="B3765" s="14">
        <v>43.790696389864102</v>
      </c>
      <c r="C3765" s="14">
        <v>36.376413206258434</v>
      </c>
      <c r="D3765" s="5">
        <v>44.527690377573563</v>
      </c>
    </row>
    <row r="3766" spans="1:4" x14ac:dyDescent="0.3">
      <c r="A3766">
        <v>3765</v>
      </c>
      <c r="B3766" s="14">
        <v>41.642316798919438</v>
      </c>
      <c r="C3766" s="14">
        <v>33.808040761300141</v>
      </c>
      <c r="D3766" s="5">
        <v>44.136551460047819</v>
      </c>
    </row>
    <row r="3767" spans="1:4" x14ac:dyDescent="0.3">
      <c r="A3767">
        <v>3766</v>
      </c>
      <c r="B3767" s="14">
        <v>43.655276445806741</v>
      </c>
      <c r="C3767" s="14">
        <v>34.43198744939653</v>
      </c>
      <c r="D3767" s="5">
        <v>43.796121680882223</v>
      </c>
    </row>
    <row r="3768" spans="1:4" x14ac:dyDescent="0.3">
      <c r="A3768">
        <v>3767</v>
      </c>
      <c r="B3768" s="14">
        <v>44.370565537867414</v>
      </c>
      <c r="C3768" s="14">
        <v>33.373522581274024</v>
      </c>
      <c r="D3768" s="5">
        <v>42.028225799172795</v>
      </c>
    </row>
    <row r="3769" spans="1:4" x14ac:dyDescent="0.3">
      <c r="A3769">
        <v>3768</v>
      </c>
      <c r="B3769" s="14">
        <v>43.725125161133946</v>
      </c>
      <c r="C3769" s="14">
        <v>34.569344293930847</v>
      </c>
      <c r="D3769" s="5">
        <v>40.783945503604485</v>
      </c>
    </row>
    <row r="3770" spans="1:4" x14ac:dyDescent="0.3">
      <c r="A3770">
        <v>3769</v>
      </c>
      <c r="B3770" s="14">
        <v>41.676928403542568</v>
      </c>
      <c r="C3770" s="14">
        <v>33.038778686104592</v>
      </c>
      <c r="D3770" s="5">
        <v>42.822608396521176</v>
      </c>
    </row>
    <row r="3771" spans="1:4" x14ac:dyDescent="0.3">
      <c r="A3771">
        <v>3770</v>
      </c>
      <c r="B3771" s="14">
        <v>45.627126883247257</v>
      </c>
      <c r="C3771" s="14">
        <v>34.987448041894439</v>
      </c>
      <c r="D3771" s="5">
        <v>43.528219355050446</v>
      </c>
    </row>
    <row r="3772" spans="1:4" x14ac:dyDescent="0.3">
      <c r="A3772">
        <v>3771</v>
      </c>
      <c r="B3772" s="14">
        <v>43.926499689366132</v>
      </c>
      <c r="C3772" s="14">
        <v>33.773032209964839</v>
      </c>
      <c r="D3772" s="5">
        <v>43.120118568672609</v>
      </c>
    </row>
    <row r="3773" spans="1:4" x14ac:dyDescent="0.3">
      <c r="A3773">
        <v>3772</v>
      </c>
      <c r="B3773" s="14">
        <v>43.859409139803049</v>
      </c>
      <c r="C3773" s="14">
        <v>33.87164433795413</v>
      </c>
      <c r="D3773" s="5">
        <v>46.864061726788968</v>
      </c>
    </row>
    <row r="3774" spans="1:4" x14ac:dyDescent="0.3">
      <c r="A3774">
        <v>3773</v>
      </c>
      <c r="B3774" s="14">
        <v>43.500734024877509</v>
      </c>
      <c r="C3774" s="14">
        <v>34.730692164426316</v>
      </c>
      <c r="D3774" s="5">
        <v>42.577242032617157</v>
      </c>
    </row>
    <row r="3775" spans="1:4" x14ac:dyDescent="0.3">
      <c r="A3775">
        <v>3774</v>
      </c>
      <c r="B3775" s="14">
        <v>44.099833108953121</v>
      </c>
      <c r="C3775" s="14">
        <v>35.570975065379713</v>
      </c>
      <c r="D3775" s="5">
        <v>41.083453328849842</v>
      </c>
    </row>
    <row r="3776" spans="1:4" x14ac:dyDescent="0.3">
      <c r="A3776">
        <v>3775</v>
      </c>
      <c r="B3776" s="14">
        <v>44.060368674142275</v>
      </c>
      <c r="C3776" s="14">
        <v>34.861657425545019</v>
      </c>
      <c r="D3776" s="5">
        <v>42.51747707524104</v>
      </c>
    </row>
    <row r="3777" spans="1:4" x14ac:dyDescent="0.3">
      <c r="A3777">
        <v>3776</v>
      </c>
      <c r="B3777" s="14">
        <v>45.450049511164771</v>
      </c>
      <c r="C3777" s="14">
        <v>35.568743469101825</v>
      </c>
      <c r="D3777" s="5">
        <v>42.416567612374351</v>
      </c>
    </row>
    <row r="3778" spans="1:4" x14ac:dyDescent="0.3">
      <c r="A3778">
        <v>3777</v>
      </c>
      <c r="B3778" s="14">
        <v>41.857011688069477</v>
      </c>
      <c r="C3778" s="14">
        <v>33.778490901335417</v>
      </c>
      <c r="D3778" s="5">
        <v>40.600800309116124</v>
      </c>
    </row>
    <row r="3779" spans="1:4" x14ac:dyDescent="0.3">
      <c r="A3779">
        <v>3778</v>
      </c>
      <c r="B3779" s="14">
        <v>41.469643614266438</v>
      </c>
      <c r="C3779" s="14">
        <v>36.257670470025069</v>
      </c>
      <c r="D3779" s="5">
        <v>41.285249792604965</v>
      </c>
    </row>
    <row r="3780" spans="1:4" x14ac:dyDescent="0.3">
      <c r="A3780">
        <v>3779</v>
      </c>
      <c r="B3780" s="14">
        <v>42.162247796395675</v>
      </c>
      <c r="C3780" s="14">
        <v>32.939599960595459</v>
      </c>
      <c r="D3780" s="5">
        <v>45.985020487372452</v>
      </c>
    </row>
    <row r="3781" spans="1:4" x14ac:dyDescent="0.3">
      <c r="A3781">
        <v>3780</v>
      </c>
      <c r="B3781" s="14">
        <v>43.546592252558455</v>
      </c>
      <c r="C3781" s="14">
        <v>35.12942592411256</v>
      </c>
      <c r="D3781" s="5">
        <v>42.183131384882763</v>
      </c>
    </row>
    <row r="3782" spans="1:4" x14ac:dyDescent="0.3">
      <c r="A3782">
        <v>3781</v>
      </c>
      <c r="B3782" s="14">
        <v>44.74003750672869</v>
      </c>
      <c r="C3782" s="14">
        <v>34.190994979231185</v>
      </c>
      <c r="D3782" s="5">
        <v>42.690510052303935</v>
      </c>
    </row>
    <row r="3783" spans="1:4" x14ac:dyDescent="0.3">
      <c r="A3783">
        <v>3782</v>
      </c>
      <c r="B3783" s="14">
        <v>41.744600713067641</v>
      </c>
      <c r="C3783" s="14">
        <v>35.95362007083142</v>
      </c>
      <c r="D3783" s="5">
        <v>44.081589821019605</v>
      </c>
    </row>
    <row r="3784" spans="1:4" x14ac:dyDescent="0.3">
      <c r="A3784">
        <v>3783</v>
      </c>
      <c r="B3784" s="14">
        <v>43.878698319650965</v>
      </c>
      <c r="C3784" s="14">
        <v>33.66365353830335</v>
      </c>
      <c r="D3784" s="5">
        <v>46.924094477132797</v>
      </c>
    </row>
    <row r="3785" spans="1:4" x14ac:dyDescent="0.3">
      <c r="A3785">
        <v>3784</v>
      </c>
      <c r="B3785" s="14">
        <v>45.19972497533346</v>
      </c>
      <c r="C3785" s="14">
        <v>33.687437691325272</v>
      </c>
      <c r="D3785" s="5">
        <v>43.426140178744937</v>
      </c>
    </row>
    <row r="3786" spans="1:4" x14ac:dyDescent="0.3">
      <c r="A3786">
        <v>3785</v>
      </c>
      <c r="B3786" s="14">
        <v>42.194734076992816</v>
      </c>
      <c r="C3786" s="14">
        <v>34.884784338612839</v>
      </c>
      <c r="D3786" s="5">
        <v>42.681844540287877</v>
      </c>
    </row>
    <row r="3787" spans="1:4" x14ac:dyDescent="0.3">
      <c r="A3787">
        <v>3786</v>
      </c>
      <c r="B3787" s="14">
        <v>42.705635193793313</v>
      </c>
      <c r="C3787" s="14">
        <v>34.164614635898417</v>
      </c>
      <c r="D3787" s="5">
        <v>45.648684639754471</v>
      </c>
    </row>
    <row r="3788" spans="1:4" x14ac:dyDescent="0.3">
      <c r="A3788">
        <v>3787</v>
      </c>
      <c r="B3788" s="14">
        <v>43.548346550441103</v>
      </c>
      <c r="C3788" s="14">
        <v>33.270315688427303</v>
      </c>
      <c r="D3788" s="5">
        <v>43.565354541138142</v>
      </c>
    </row>
    <row r="3789" spans="1:4" x14ac:dyDescent="0.3">
      <c r="A3789">
        <v>3788</v>
      </c>
      <c r="B3789" s="14">
        <v>42.260874453771315</v>
      </c>
      <c r="C3789" s="14">
        <v>36.299868343066812</v>
      </c>
      <c r="D3789" s="5">
        <v>45.0878733834112</v>
      </c>
    </row>
    <row r="3790" spans="1:4" x14ac:dyDescent="0.3">
      <c r="A3790">
        <v>3789</v>
      </c>
      <c r="B3790" s="14">
        <v>42.979525013990234</v>
      </c>
      <c r="C3790" s="14">
        <v>31.278536157897943</v>
      </c>
      <c r="D3790" s="5">
        <v>42.048015494874491</v>
      </c>
    </row>
    <row r="3791" spans="1:4" x14ac:dyDescent="0.3">
      <c r="A3791">
        <v>3790</v>
      </c>
      <c r="B3791" s="14">
        <v>43.759708291313778</v>
      </c>
      <c r="C3791" s="14">
        <v>33.316635027614673</v>
      </c>
      <c r="D3791" s="5">
        <v>41.989024080816598</v>
      </c>
    </row>
    <row r="3792" spans="1:4" x14ac:dyDescent="0.3">
      <c r="A3792">
        <v>3791</v>
      </c>
      <c r="B3792" s="14">
        <v>42.559360467240218</v>
      </c>
      <c r="C3792" s="14">
        <v>34.846439568267876</v>
      </c>
      <c r="D3792" s="5">
        <v>44.838697457059787</v>
      </c>
    </row>
    <row r="3793" spans="1:4" x14ac:dyDescent="0.3">
      <c r="A3793">
        <v>3792</v>
      </c>
      <c r="B3793" s="14">
        <v>40.658923430716584</v>
      </c>
      <c r="C3793" s="14">
        <v>34.927463974413286</v>
      </c>
      <c r="D3793" s="5">
        <v>45.428448757072445</v>
      </c>
    </row>
    <row r="3794" spans="1:4" x14ac:dyDescent="0.3">
      <c r="A3794">
        <v>3793</v>
      </c>
      <c r="B3794" s="14">
        <v>41.109132120173506</v>
      </c>
      <c r="C3794" s="14">
        <v>35.598548909095463</v>
      </c>
      <c r="D3794" s="5">
        <v>43.879500627513941</v>
      </c>
    </row>
    <row r="3795" spans="1:4" x14ac:dyDescent="0.3">
      <c r="A3795">
        <v>3794</v>
      </c>
      <c r="B3795" s="14">
        <v>41.873728398611433</v>
      </c>
      <c r="C3795" s="14">
        <v>33.388038000702345</v>
      </c>
      <c r="D3795" s="5">
        <v>43.365375166753616</v>
      </c>
    </row>
    <row r="3796" spans="1:4" x14ac:dyDescent="0.3">
      <c r="A3796">
        <v>3795</v>
      </c>
      <c r="B3796" s="14">
        <v>45.301489887989327</v>
      </c>
      <c r="C3796" s="14">
        <v>33.608619249404569</v>
      </c>
      <c r="D3796" s="5">
        <v>43.123357344008078</v>
      </c>
    </row>
    <row r="3797" spans="1:4" x14ac:dyDescent="0.3">
      <c r="A3797">
        <v>3796</v>
      </c>
      <c r="B3797" s="14">
        <v>39.047593473832301</v>
      </c>
      <c r="C3797" s="14">
        <v>36.012613197532289</v>
      </c>
      <c r="D3797" s="5">
        <v>44.94632093690003</v>
      </c>
    </row>
    <row r="3798" spans="1:4" x14ac:dyDescent="0.3">
      <c r="A3798">
        <v>3797</v>
      </c>
      <c r="B3798" s="14">
        <v>45.147133237282389</v>
      </c>
      <c r="C3798" s="14">
        <v>34.871376130320549</v>
      </c>
      <c r="D3798" s="5">
        <v>43.863228557516273</v>
      </c>
    </row>
    <row r="3799" spans="1:4" x14ac:dyDescent="0.3">
      <c r="A3799">
        <v>3798</v>
      </c>
      <c r="B3799" s="14">
        <v>43.920768346801083</v>
      </c>
      <c r="C3799" s="14">
        <v>33.735633523819537</v>
      </c>
      <c r="D3799" s="5">
        <v>42.460330464552442</v>
      </c>
    </row>
    <row r="3800" spans="1:4" x14ac:dyDescent="0.3">
      <c r="A3800">
        <v>3799</v>
      </c>
      <c r="B3800" s="14">
        <v>43.766669947211994</v>
      </c>
      <c r="C3800" s="14">
        <v>33.531303655849172</v>
      </c>
      <c r="D3800" s="5">
        <v>44.397279151679612</v>
      </c>
    </row>
    <row r="3801" spans="1:4" x14ac:dyDescent="0.3">
      <c r="A3801">
        <v>3800</v>
      </c>
      <c r="B3801" s="14">
        <v>44.352969111797393</v>
      </c>
      <c r="C3801" s="14">
        <v>33.875275857053367</v>
      </c>
      <c r="D3801" s="5">
        <v>42.558372198993332</v>
      </c>
    </row>
    <row r="3802" spans="1:4" x14ac:dyDescent="0.3">
      <c r="A3802">
        <v>3801</v>
      </c>
      <c r="B3802" s="14">
        <v>41.246331313425387</v>
      </c>
      <c r="C3802" s="14">
        <v>32.181246747616257</v>
      </c>
      <c r="D3802" s="5">
        <v>42.309344386179149</v>
      </c>
    </row>
    <row r="3803" spans="1:4" x14ac:dyDescent="0.3">
      <c r="A3803">
        <v>3802</v>
      </c>
      <c r="B3803" s="14">
        <v>44.56190830762575</v>
      </c>
      <c r="C3803" s="14">
        <v>34.542443174891815</v>
      </c>
      <c r="D3803" s="5">
        <v>43.215125365960134</v>
      </c>
    </row>
    <row r="3804" spans="1:4" x14ac:dyDescent="0.3">
      <c r="A3804">
        <v>3803</v>
      </c>
      <c r="B3804" s="14">
        <v>43.756003037894267</v>
      </c>
      <c r="C3804" s="14">
        <v>36.20097017256267</v>
      </c>
      <c r="D3804" s="5">
        <v>42.331545108555936</v>
      </c>
    </row>
    <row r="3805" spans="1:4" x14ac:dyDescent="0.3">
      <c r="A3805">
        <v>3804</v>
      </c>
      <c r="B3805" s="14">
        <v>45.946012326439394</v>
      </c>
      <c r="C3805" s="14">
        <v>36.158029831804392</v>
      </c>
      <c r="D3805" s="5">
        <v>41.476288641954142</v>
      </c>
    </row>
    <row r="3806" spans="1:4" x14ac:dyDescent="0.3">
      <c r="A3806">
        <v>3805</v>
      </c>
      <c r="B3806" s="14">
        <v>42.618838212981814</v>
      </c>
      <c r="C3806" s="14">
        <v>33.054727282678094</v>
      </c>
      <c r="D3806" s="5">
        <v>46.258799218184336</v>
      </c>
    </row>
    <row r="3807" spans="1:4" x14ac:dyDescent="0.3">
      <c r="A3807">
        <v>3806</v>
      </c>
      <c r="B3807" s="14">
        <v>43.605107499900321</v>
      </c>
      <c r="C3807" s="14">
        <v>36.23870560202193</v>
      </c>
      <c r="D3807" s="5">
        <v>45.86639189161469</v>
      </c>
    </row>
    <row r="3808" spans="1:4" x14ac:dyDescent="0.3">
      <c r="A3808">
        <v>3807</v>
      </c>
      <c r="B3808" s="14">
        <v>43.636289436706356</v>
      </c>
      <c r="C3808" s="14">
        <v>33.322270063608201</v>
      </c>
      <c r="D3808" s="5">
        <v>43.845286344404393</v>
      </c>
    </row>
    <row r="3809" spans="1:4" x14ac:dyDescent="0.3">
      <c r="A3809">
        <v>3808</v>
      </c>
      <c r="B3809" s="14">
        <v>40.623933576787863</v>
      </c>
      <c r="C3809" s="14">
        <v>34.74586005655808</v>
      </c>
      <c r="D3809" s="5">
        <v>43.653222578315777</v>
      </c>
    </row>
    <row r="3810" spans="1:4" x14ac:dyDescent="0.3">
      <c r="A3810">
        <v>3809</v>
      </c>
      <c r="B3810" s="14">
        <v>39.98317380848242</v>
      </c>
      <c r="C3810" s="14">
        <v>33.415624312603022</v>
      </c>
      <c r="D3810" s="5">
        <v>44.023842355778342</v>
      </c>
    </row>
    <row r="3811" spans="1:4" x14ac:dyDescent="0.3">
      <c r="A3811">
        <v>3810</v>
      </c>
      <c r="B3811" s="14">
        <v>45.356367267615482</v>
      </c>
      <c r="C3811" s="14">
        <v>33.693769718056323</v>
      </c>
      <c r="D3811" s="5">
        <v>42.314603977993897</v>
      </c>
    </row>
    <row r="3812" spans="1:4" x14ac:dyDescent="0.3">
      <c r="A3812">
        <v>3811</v>
      </c>
      <c r="B3812" s="14">
        <v>44.841826453874603</v>
      </c>
      <c r="C3812" s="14">
        <v>36.00041386746971</v>
      </c>
      <c r="D3812" s="5">
        <v>41.998844425530997</v>
      </c>
    </row>
    <row r="3813" spans="1:4" x14ac:dyDescent="0.3">
      <c r="A3813">
        <v>3812</v>
      </c>
      <c r="B3813" s="14">
        <v>43.986460173326257</v>
      </c>
      <c r="C3813" s="14">
        <v>34.080441719899</v>
      </c>
      <c r="D3813" s="5">
        <v>44.025052748839926</v>
      </c>
    </row>
    <row r="3814" spans="1:4" x14ac:dyDescent="0.3">
      <c r="A3814">
        <v>3813</v>
      </c>
      <c r="B3814" s="14">
        <v>43.006491443939048</v>
      </c>
      <c r="C3814" s="14">
        <v>34.723205260295082</v>
      </c>
      <c r="D3814" s="5">
        <v>43.100382013173032</v>
      </c>
    </row>
    <row r="3815" spans="1:4" x14ac:dyDescent="0.3">
      <c r="A3815">
        <v>3814</v>
      </c>
      <c r="B3815" s="14">
        <v>42.785177234324586</v>
      </c>
      <c r="C3815" s="14">
        <v>33.190879691946755</v>
      </c>
      <c r="D3815" s="5">
        <v>43.966038469459093</v>
      </c>
    </row>
    <row r="3816" spans="1:4" x14ac:dyDescent="0.3">
      <c r="A3816">
        <v>3815</v>
      </c>
      <c r="B3816" s="14">
        <v>46.129385545856884</v>
      </c>
      <c r="C3816" s="14">
        <v>33.276810810905161</v>
      </c>
      <c r="D3816" s="5">
        <v>42.252869204817578</v>
      </c>
    </row>
    <row r="3817" spans="1:4" x14ac:dyDescent="0.3">
      <c r="A3817">
        <v>3816</v>
      </c>
      <c r="B3817" s="14">
        <v>41.990032917849959</v>
      </c>
      <c r="C3817" s="14">
        <v>35.970713427721705</v>
      </c>
      <c r="D3817" s="5">
        <v>44.362515849953112</v>
      </c>
    </row>
    <row r="3818" spans="1:4" x14ac:dyDescent="0.3">
      <c r="A3818">
        <v>3817</v>
      </c>
      <c r="B3818" s="14">
        <v>41.792903908515029</v>
      </c>
      <c r="C3818" s="14">
        <v>35.049120782036134</v>
      </c>
      <c r="D3818" s="5">
        <v>41.645939264389128</v>
      </c>
    </row>
    <row r="3819" spans="1:4" x14ac:dyDescent="0.3">
      <c r="A3819">
        <v>3818</v>
      </c>
      <c r="B3819" s="14">
        <v>43.585968985870672</v>
      </c>
      <c r="C3819" s="14">
        <v>37.414045737450643</v>
      </c>
      <c r="D3819" s="5">
        <v>42.987117705070538</v>
      </c>
    </row>
    <row r="3820" spans="1:4" x14ac:dyDescent="0.3">
      <c r="A3820">
        <v>3819</v>
      </c>
      <c r="B3820" s="14">
        <v>44.565242474347869</v>
      </c>
      <c r="C3820" s="14">
        <v>32.116823445792775</v>
      </c>
      <c r="D3820" s="5">
        <v>42.694890012793834</v>
      </c>
    </row>
    <row r="3821" spans="1:4" x14ac:dyDescent="0.3">
      <c r="A3821">
        <v>3820</v>
      </c>
      <c r="B3821" s="14">
        <v>43.312929531318879</v>
      </c>
      <c r="C3821" s="14">
        <v>35.312852129291016</v>
      </c>
      <c r="D3821" s="5">
        <v>42.931365898765115</v>
      </c>
    </row>
    <row r="3822" spans="1:4" x14ac:dyDescent="0.3">
      <c r="A3822">
        <v>3821</v>
      </c>
      <c r="B3822" s="14">
        <v>43.824660298548999</v>
      </c>
      <c r="C3822" s="14">
        <v>33.807249401811767</v>
      </c>
      <c r="D3822" s="5">
        <v>40.507500544914578</v>
      </c>
    </row>
    <row r="3823" spans="1:4" x14ac:dyDescent="0.3">
      <c r="A3823">
        <v>3822</v>
      </c>
      <c r="B3823" s="14">
        <v>43.667099521884708</v>
      </c>
      <c r="C3823" s="14">
        <v>34.402866072507329</v>
      </c>
      <c r="D3823" s="5">
        <v>43.306055560742223</v>
      </c>
    </row>
    <row r="3824" spans="1:4" x14ac:dyDescent="0.3">
      <c r="A3824">
        <v>3823</v>
      </c>
      <c r="B3824" s="14">
        <v>42.533096414889613</v>
      </c>
      <c r="C3824" s="14">
        <v>34.87901806070883</v>
      </c>
      <c r="D3824" s="5">
        <v>40.522786773845418</v>
      </c>
    </row>
    <row r="3825" spans="1:4" x14ac:dyDescent="0.3">
      <c r="A3825">
        <v>3824</v>
      </c>
      <c r="B3825" s="14">
        <v>44.083202094733068</v>
      </c>
      <c r="C3825" s="14">
        <v>33.807623485663633</v>
      </c>
      <c r="D3825" s="5">
        <v>45.43044355009328</v>
      </c>
    </row>
    <row r="3826" spans="1:4" x14ac:dyDescent="0.3">
      <c r="A3826">
        <v>3825</v>
      </c>
      <c r="B3826" s="14">
        <v>43.110579240529532</v>
      </c>
      <c r="C3826" s="14">
        <v>37.443958112738066</v>
      </c>
      <c r="D3826" s="5">
        <v>43.961644702900728</v>
      </c>
    </row>
    <row r="3827" spans="1:4" x14ac:dyDescent="0.3">
      <c r="A3827">
        <v>3826</v>
      </c>
      <c r="B3827" s="14">
        <v>42.618162774904903</v>
      </c>
      <c r="C3827" s="14">
        <v>33.828053993588107</v>
      </c>
      <c r="D3827" s="5">
        <v>43.35769536699258</v>
      </c>
    </row>
    <row r="3828" spans="1:4" x14ac:dyDescent="0.3">
      <c r="A3828">
        <v>3827</v>
      </c>
      <c r="B3828" s="14">
        <v>44.0305854113371</v>
      </c>
      <c r="C3828" s="14">
        <v>34.719416364112192</v>
      </c>
      <c r="D3828" s="5">
        <v>42.13551505062199</v>
      </c>
    </row>
    <row r="3829" spans="1:4" x14ac:dyDescent="0.3">
      <c r="A3829">
        <v>3828</v>
      </c>
      <c r="B3829" s="14">
        <v>43.980417686194848</v>
      </c>
      <c r="C3829" s="14">
        <v>31.678846146061026</v>
      </c>
      <c r="D3829" s="5">
        <v>44.357108635541834</v>
      </c>
    </row>
    <row r="3830" spans="1:4" x14ac:dyDescent="0.3">
      <c r="A3830">
        <v>3829</v>
      </c>
      <c r="B3830" s="14">
        <v>45.253013752618791</v>
      </c>
      <c r="C3830" s="14">
        <v>34.045648763829774</v>
      </c>
      <c r="D3830" s="5">
        <v>43.905596646958251</v>
      </c>
    </row>
    <row r="3831" spans="1:4" x14ac:dyDescent="0.3">
      <c r="A3831">
        <v>3830</v>
      </c>
      <c r="B3831" s="14">
        <v>44.79126448991169</v>
      </c>
      <c r="C3831" s="14">
        <v>35.1386576346857</v>
      </c>
      <c r="D3831" s="5">
        <v>42.251656322499009</v>
      </c>
    </row>
    <row r="3832" spans="1:4" x14ac:dyDescent="0.3">
      <c r="A3832">
        <v>3831</v>
      </c>
      <c r="B3832" s="14">
        <v>45.736312578927546</v>
      </c>
      <c r="C3832" s="14">
        <v>33.168850487903811</v>
      </c>
      <c r="D3832" s="5">
        <v>43.367762823520245</v>
      </c>
    </row>
    <row r="3833" spans="1:4" x14ac:dyDescent="0.3">
      <c r="A3833">
        <v>3832</v>
      </c>
      <c r="B3833" s="14">
        <v>45.164454436095241</v>
      </c>
      <c r="C3833" s="14">
        <v>34.124075364929965</v>
      </c>
      <c r="D3833" s="5">
        <v>46.421733826404768</v>
      </c>
    </row>
    <row r="3834" spans="1:4" x14ac:dyDescent="0.3">
      <c r="A3834">
        <v>3833</v>
      </c>
      <c r="B3834" s="14">
        <v>43.139333486760655</v>
      </c>
      <c r="C3834" s="14">
        <v>34.701602055519245</v>
      </c>
      <c r="D3834" s="5">
        <v>44.784514540290857</v>
      </c>
    </row>
    <row r="3835" spans="1:4" x14ac:dyDescent="0.3">
      <c r="A3835">
        <v>3834</v>
      </c>
      <c r="B3835" s="14">
        <v>44.934852058416375</v>
      </c>
      <c r="C3835" s="14">
        <v>30.97165446323805</v>
      </c>
      <c r="D3835" s="5">
        <v>42.945079510336143</v>
      </c>
    </row>
    <row r="3836" spans="1:4" x14ac:dyDescent="0.3">
      <c r="A3836">
        <v>3835</v>
      </c>
      <c r="B3836" s="14">
        <v>41.675177989034772</v>
      </c>
      <c r="C3836" s="14">
        <v>33.216560166377725</v>
      </c>
      <c r="D3836" s="5">
        <v>43.009750604970428</v>
      </c>
    </row>
    <row r="3837" spans="1:4" x14ac:dyDescent="0.3">
      <c r="A3837">
        <v>3836</v>
      </c>
      <c r="B3837" s="14">
        <v>46.872755455156273</v>
      </c>
      <c r="C3837" s="14">
        <v>33.311381576518869</v>
      </c>
      <c r="D3837" s="5">
        <v>42.533566838068808</v>
      </c>
    </row>
    <row r="3838" spans="1:4" x14ac:dyDescent="0.3">
      <c r="A3838">
        <v>3837</v>
      </c>
      <c r="B3838" s="14">
        <v>45.369954907179221</v>
      </c>
      <c r="C3838" s="14">
        <v>34.291021635372893</v>
      </c>
      <c r="D3838" s="5">
        <v>41.924226526367761</v>
      </c>
    </row>
    <row r="3839" spans="1:4" x14ac:dyDescent="0.3">
      <c r="A3839">
        <v>3838</v>
      </c>
      <c r="B3839" s="14">
        <v>40.154243553716533</v>
      </c>
      <c r="C3839" s="14">
        <v>36.011120288939182</v>
      </c>
      <c r="D3839" s="5">
        <v>43.062516878369642</v>
      </c>
    </row>
    <row r="3840" spans="1:4" x14ac:dyDescent="0.3">
      <c r="A3840">
        <v>3839</v>
      </c>
      <c r="B3840" s="14">
        <v>42.539090021757985</v>
      </c>
      <c r="C3840" s="14">
        <v>34.4919335661763</v>
      </c>
      <c r="D3840" s="5">
        <v>42.615149250394879</v>
      </c>
    </row>
    <row r="3841" spans="1:4" x14ac:dyDescent="0.3">
      <c r="A3841">
        <v>3840</v>
      </c>
      <c r="B3841" s="14">
        <v>41.964288653086882</v>
      </c>
      <c r="C3841" s="14">
        <v>36.309487545652402</v>
      </c>
      <c r="D3841" s="5">
        <v>41.887560989086126</v>
      </c>
    </row>
    <row r="3842" spans="1:4" x14ac:dyDescent="0.3">
      <c r="A3842">
        <v>3841</v>
      </c>
      <c r="B3842" s="14">
        <v>42.561575344802179</v>
      </c>
      <c r="C3842" s="14">
        <v>34.387155317417111</v>
      </c>
      <c r="D3842" s="5">
        <v>42.769788324128982</v>
      </c>
    </row>
    <row r="3843" spans="1:4" x14ac:dyDescent="0.3">
      <c r="A3843">
        <v>3842</v>
      </c>
      <c r="B3843" s="14">
        <v>41.986247025542212</v>
      </c>
      <c r="C3843" s="14">
        <v>33.180282907109294</v>
      </c>
      <c r="D3843" s="5">
        <v>44.804528506047532</v>
      </c>
    </row>
    <row r="3844" spans="1:4" x14ac:dyDescent="0.3">
      <c r="A3844">
        <v>3843</v>
      </c>
      <c r="B3844" s="14">
        <v>44.035393077876172</v>
      </c>
      <c r="C3844" s="14">
        <v>35.934017589208757</v>
      </c>
      <c r="D3844" s="5">
        <v>44.420987729949402</v>
      </c>
    </row>
    <row r="3845" spans="1:4" x14ac:dyDescent="0.3">
      <c r="A3845">
        <v>3844</v>
      </c>
      <c r="B3845" s="14">
        <v>42.913443774647249</v>
      </c>
      <c r="C3845" s="14">
        <v>33.415367262446047</v>
      </c>
      <c r="D3845" s="5">
        <v>42.418910394400548</v>
      </c>
    </row>
    <row r="3846" spans="1:4" x14ac:dyDescent="0.3">
      <c r="A3846">
        <v>3845</v>
      </c>
      <c r="B3846" s="14">
        <v>43.895634744779976</v>
      </c>
      <c r="C3846" s="14">
        <v>34.488702984690846</v>
      </c>
      <c r="D3846" s="5">
        <v>43.300980112462177</v>
      </c>
    </row>
    <row r="3847" spans="1:4" x14ac:dyDescent="0.3">
      <c r="A3847">
        <v>3846</v>
      </c>
      <c r="B3847" s="14">
        <v>42.424147400211424</v>
      </c>
      <c r="C3847" s="14">
        <v>34.592653208298991</v>
      </c>
      <c r="D3847" s="5">
        <v>42.680337490831427</v>
      </c>
    </row>
    <row r="3848" spans="1:4" x14ac:dyDescent="0.3">
      <c r="A3848">
        <v>3847</v>
      </c>
      <c r="B3848" s="14">
        <v>41.767999613326722</v>
      </c>
      <c r="C3848" s="14">
        <v>35.33643521750642</v>
      </c>
      <c r="D3848" s="5">
        <v>43.85122639640776</v>
      </c>
    </row>
    <row r="3849" spans="1:4" x14ac:dyDescent="0.3">
      <c r="A3849">
        <v>3848</v>
      </c>
      <c r="B3849" s="14">
        <v>44.375607420943382</v>
      </c>
      <c r="C3849" s="14">
        <v>33.405023142705915</v>
      </c>
      <c r="D3849" s="5">
        <v>46.772993776363094</v>
      </c>
    </row>
    <row r="3850" spans="1:4" x14ac:dyDescent="0.3">
      <c r="A3850">
        <v>3849</v>
      </c>
      <c r="B3850" s="14">
        <v>43.416435228489718</v>
      </c>
      <c r="C3850" s="14">
        <v>34.098859367301685</v>
      </c>
      <c r="D3850" s="5">
        <v>42.238062300972501</v>
      </c>
    </row>
    <row r="3851" spans="1:4" x14ac:dyDescent="0.3">
      <c r="A3851">
        <v>3850</v>
      </c>
      <c r="B3851" s="14">
        <v>40.308384293668624</v>
      </c>
      <c r="C3851" s="14">
        <v>33.841766956560789</v>
      </c>
      <c r="D3851" s="5">
        <v>43.303430566849087</v>
      </c>
    </row>
    <row r="3852" spans="1:4" x14ac:dyDescent="0.3">
      <c r="A3852">
        <v>3851</v>
      </c>
      <c r="B3852" s="14">
        <v>44.234388085544872</v>
      </c>
      <c r="C3852" s="14">
        <v>35.211444097477759</v>
      </c>
      <c r="D3852" s="5">
        <v>41.815599262672166</v>
      </c>
    </row>
    <row r="3853" spans="1:4" x14ac:dyDescent="0.3">
      <c r="A3853">
        <v>3852</v>
      </c>
      <c r="B3853" s="14">
        <v>43.540724037423828</v>
      </c>
      <c r="C3853" s="14">
        <v>34.841130255152002</v>
      </c>
      <c r="D3853" s="5">
        <v>43.154360086772655</v>
      </c>
    </row>
    <row r="3854" spans="1:4" x14ac:dyDescent="0.3">
      <c r="A3854">
        <v>3853</v>
      </c>
      <c r="B3854" s="14">
        <v>42.862583603094329</v>
      </c>
      <c r="C3854" s="14">
        <v>34.413440037118704</v>
      </c>
      <c r="D3854" s="5">
        <v>40.895905875341079</v>
      </c>
    </row>
    <row r="3855" spans="1:4" x14ac:dyDescent="0.3">
      <c r="A3855">
        <v>3854</v>
      </c>
      <c r="B3855" s="14">
        <v>41.733059589884903</v>
      </c>
      <c r="C3855" s="14">
        <v>31.059373108593824</v>
      </c>
      <c r="D3855" s="5">
        <v>43.387100407932763</v>
      </c>
    </row>
    <row r="3856" spans="1:4" x14ac:dyDescent="0.3">
      <c r="A3856">
        <v>3855</v>
      </c>
      <c r="B3856" s="14">
        <v>44.657685626247755</v>
      </c>
      <c r="C3856" s="14">
        <v>34.835567788534838</v>
      </c>
      <c r="D3856" s="5">
        <v>43.795131543476721</v>
      </c>
    </row>
    <row r="3857" spans="1:4" x14ac:dyDescent="0.3">
      <c r="A3857">
        <v>3856</v>
      </c>
      <c r="B3857" s="14">
        <v>42.39198838150125</v>
      </c>
      <c r="C3857" s="14">
        <v>35.125807656027796</v>
      </c>
      <c r="D3857" s="5">
        <v>44.821137275182764</v>
      </c>
    </row>
    <row r="3858" spans="1:4" x14ac:dyDescent="0.3">
      <c r="A3858">
        <v>3857</v>
      </c>
      <c r="B3858" s="14">
        <v>42.968902096682299</v>
      </c>
      <c r="C3858" s="14">
        <v>33.516715866014643</v>
      </c>
      <c r="D3858" s="5">
        <v>42.069065200725817</v>
      </c>
    </row>
    <row r="3859" spans="1:4" x14ac:dyDescent="0.3">
      <c r="A3859">
        <v>3858</v>
      </c>
      <c r="B3859" s="14">
        <v>42.803611312158566</v>
      </c>
      <c r="C3859" s="14">
        <v>34.263984178775644</v>
      </c>
      <c r="D3859" s="5">
        <v>44.622303409090897</v>
      </c>
    </row>
    <row r="3860" spans="1:4" x14ac:dyDescent="0.3">
      <c r="A3860">
        <v>3859</v>
      </c>
      <c r="B3860" s="14">
        <v>44.50821487482844</v>
      </c>
      <c r="C3860" s="14">
        <v>32.336450808581453</v>
      </c>
      <c r="D3860" s="5">
        <v>43.462731886890182</v>
      </c>
    </row>
    <row r="3861" spans="1:4" x14ac:dyDescent="0.3">
      <c r="A3861">
        <v>3860</v>
      </c>
      <c r="B3861" s="14">
        <v>41.028422020626131</v>
      </c>
      <c r="C3861" s="14">
        <v>34.701942881855601</v>
      </c>
      <c r="D3861" s="5">
        <v>40.390541002585657</v>
      </c>
    </row>
    <row r="3862" spans="1:4" x14ac:dyDescent="0.3">
      <c r="A3862">
        <v>3861</v>
      </c>
      <c r="B3862" s="14">
        <v>44.09021743945101</v>
      </c>
      <c r="C3862" s="14">
        <v>33.848922179876247</v>
      </c>
      <c r="D3862" s="5">
        <v>42.651663563119222</v>
      </c>
    </row>
    <row r="3863" spans="1:4" x14ac:dyDescent="0.3">
      <c r="A3863">
        <v>3862</v>
      </c>
      <c r="B3863" s="14">
        <v>40.435989719743851</v>
      </c>
      <c r="C3863" s="14">
        <v>36.281304796796256</v>
      </c>
      <c r="D3863" s="5">
        <v>41.799231656362863</v>
      </c>
    </row>
    <row r="3864" spans="1:4" x14ac:dyDescent="0.3">
      <c r="A3864">
        <v>3863</v>
      </c>
      <c r="B3864" s="14">
        <v>45.294986407630503</v>
      </c>
      <c r="C3864" s="14">
        <v>34.006493975567658</v>
      </c>
      <c r="D3864" s="5">
        <v>41.090202553741143</v>
      </c>
    </row>
    <row r="3865" spans="1:4" x14ac:dyDescent="0.3">
      <c r="A3865">
        <v>3864</v>
      </c>
      <c r="B3865" s="14">
        <v>42.483130124169101</v>
      </c>
      <c r="C3865" s="14">
        <v>35.729142510693244</v>
      </c>
      <c r="D3865" s="5">
        <v>46.733793750349683</v>
      </c>
    </row>
    <row r="3866" spans="1:4" x14ac:dyDescent="0.3">
      <c r="A3866">
        <v>3865</v>
      </c>
      <c r="B3866" s="14">
        <v>40.126389849360102</v>
      </c>
      <c r="C3866" s="14">
        <v>32.463913984905652</v>
      </c>
      <c r="D3866" s="5">
        <v>44.491322047435702</v>
      </c>
    </row>
    <row r="3867" spans="1:4" x14ac:dyDescent="0.3">
      <c r="A3867">
        <v>3866</v>
      </c>
      <c r="B3867" s="14">
        <v>45.484716808555504</v>
      </c>
      <c r="C3867" s="14">
        <v>35.236025065866592</v>
      </c>
      <c r="D3867" s="5">
        <v>41.530320687422233</v>
      </c>
    </row>
    <row r="3868" spans="1:4" x14ac:dyDescent="0.3">
      <c r="A3868">
        <v>3867</v>
      </c>
      <c r="B3868" s="14">
        <v>43.11072247175462</v>
      </c>
      <c r="C3868" s="14">
        <v>35.288880424033913</v>
      </c>
      <c r="D3868" s="5">
        <v>44.136282501730733</v>
      </c>
    </row>
    <row r="3869" spans="1:4" x14ac:dyDescent="0.3">
      <c r="A3869">
        <v>3868</v>
      </c>
      <c r="B3869" s="14">
        <v>43.160748045511561</v>
      </c>
      <c r="C3869" s="14">
        <v>33.292801715307924</v>
      </c>
      <c r="D3869" s="5">
        <v>44.738380154724275</v>
      </c>
    </row>
    <row r="3870" spans="1:4" x14ac:dyDescent="0.3">
      <c r="A3870">
        <v>3869</v>
      </c>
      <c r="B3870" s="14">
        <v>43.813752133576301</v>
      </c>
      <c r="C3870" s="14">
        <v>35.161745350064507</v>
      </c>
      <c r="D3870" s="5">
        <v>41.110013228735617</v>
      </c>
    </row>
    <row r="3871" spans="1:4" x14ac:dyDescent="0.3">
      <c r="A3871">
        <v>3870</v>
      </c>
      <c r="B3871" s="14">
        <v>43.352148197865191</v>
      </c>
      <c r="C3871" s="14">
        <v>33.663262884425293</v>
      </c>
      <c r="D3871" s="5">
        <v>43.576622775671829</v>
      </c>
    </row>
    <row r="3872" spans="1:4" x14ac:dyDescent="0.3">
      <c r="A3872">
        <v>3871</v>
      </c>
      <c r="B3872" s="14">
        <v>42.615689761940558</v>
      </c>
      <c r="C3872" s="14">
        <v>31.119988646075409</v>
      </c>
      <c r="D3872" s="5">
        <v>44.08861298789941</v>
      </c>
    </row>
    <row r="3873" spans="1:4" x14ac:dyDescent="0.3">
      <c r="A3873">
        <v>3872</v>
      </c>
      <c r="B3873" s="14">
        <v>41.41223111633758</v>
      </c>
      <c r="C3873" s="14">
        <v>33.106652332378601</v>
      </c>
      <c r="D3873" s="5">
        <v>43.090890371008712</v>
      </c>
    </row>
    <row r="3874" spans="1:4" x14ac:dyDescent="0.3">
      <c r="A3874">
        <v>3873</v>
      </c>
      <c r="B3874" s="14">
        <v>43.479104571586987</v>
      </c>
      <c r="C3874" s="14">
        <v>34.941660857617315</v>
      </c>
      <c r="D3874" s="5">
        <v>42.703054696541884</v>
      </c>
    </row>
    <row r="3875" spans="1:4" x14ac:dyDescent="0.3">
      <c r="A3875">
        <v>3874</v>
      </c>
      <c r="B3875" s="14">
        <v>42.743456023159119</v>
      </c>
      <c r="C3875" s="14">
        <v>35.247622294023735</v>
      </c>
      <c r="D3875" s="5">
        <v>44.645591923205757</v>
      </c>
    </row>
    <row r="3876" spans="1:4" x14ac:dyDescent="0.3">
      <c r="A3876">
        <v>3875</v>
      </c>
      <c r="B3876" s="14">
        <v>42.650042550935304</v>
      </c>
      <c r="C3876" s="14">
        <v>33.730718634752378</v>
      </c>
      <c r="D3876" s="5">
        <v>41.453101502691354</v>
      </c>
    </row>
    <row r="3877" spans="1:4" x14ac:dyDescent="0.3">
      <c r="A3877">
        <v>3876</v>
      </c>
      <c r="B3877" s="14">
        <v>44.451921180745821</v>
      </c>
      <c r="C3877" s="14">
        <v>34.603845623269208</v>
      </c>
      <c r="D3877" s="5">
        <v>44.91827101245282</v>
      </c>
    </row>
    <row r="3878" spans="1:4" x14ac:dyDescent="0.3">
      <c r="A3878">
        <v>3877</v>
      </c>
      <c r="B3878" s="14">
        <v>42.671783383895665</v>
      </c>
      <c r="C3878" s="14">
        <v>34.258495100867599</v>
      </c>
      <c r="D3878" s="5">
        <v>44.004806382685878</v>
      </c>
    </row>
    <row r="3879" spans="1:4" x14ac:dyDescent="0.3">
      <c r="A3879">
        <v>3878</v>
      </c>
      <c r="B3879" s="14">
        <v>41.596282929202907</v>
      </c>
      <c r="C3879" s="14">
        <v>33.223954123579389</v>
      </c>
      <c r="D3879" s="5">
        <v>44.716864338710266</v>
      </c>
    </row>
    <row r="3880" spans="1:4" x14ac:dyDescent="0.3">
      <c r="A3880">
        <v>3879</v>
      </c>
      <c r="B3880" s="14">
        <v>44.941472070284746</v>
      </c>
      <c r="C3880" s="14">
        <v>34.169942893560723</v>
      </c>
      <c r="D3880" s="5">
        <v>45.036078407642329</v>
      </c>
    </row>
    <row r="3881" spans="1:4" x14ac:dyDescent="0.3">
      <c r="A3881">
        <v>3880</v>
      </c>
      <c r="B3881" s="14">
        <v>41.616084318356876</v>
      </c>
      <c r="C3881" s="14">
        <v>34.817823055780828</v>
      </c>
      <c r="D3881" s="5">
        <v>42.844448561262361</v>
      </c>
    </row>
    <row r="3882" spans="1:4" x14ac:dyDescent="0.3">
      <c r="A3882">
        <v>3881</v>
      </c>
      <c r="B3882" s="14">
        <v>45.004281637888212</v>
      </c>
      <c r="C3882" s="14">
        <v>33.49879525892127</v>
      </c>
      <c r="D3882" s="5">
        <v>45.88099098365872</v>
      </c>
    </row>
    <row r="3883" spans="1:4" x14ac:dyDescent="0.3">
      <c r="A3883">
        <v>3882</v>
      </c>
      <c r="B3883" s="14">
        <v>43.678696485978833</v>
      </c>
      <c r="C3883" s="14">
        <v>34.350656116072656</v>
      </c>
      <c r="D3883" s="5">
        <v>43.514896965451648</v>
      </c>
    </row>
    <row r="3884" spans="1:4" x14ac:dyDescent="0.3">
      <c r="A3884">
        <v>3883</v>
      </c>
      <c r="B3884" s="14">
        <v>42.256272212343802</v>
      </c>
      <c r="C3884" s="14">
        <v>33.493318069904028</v>
      </c>
      <c r="D3884" s="5">
        <v>43.724434337676882</v>
      </c>
    </row>
    <row r="3885" spans="1:4" x14ac:dyDescent="0.3">
      <c r="A3885">
        <v>3884</v>
      </c>
      <c r="B3885" s="14">
        <v>42.686557801831846</v>
      </c>
      <c r="C3885" s="14">
        <v>34.710066886361865</v>
      </c>
      <c r="D3885" s="5">
        <v>42.326726519115574</v>
      </c>
    </row>
    <row r="3886" spans="1:4" x14ac:dyDescent="0.3">
      <c r="A3886">
        <v>3885</v>
      </c>
      <c r="B3886" s="14">
        <v>44.910900598107965</v>
      </c>
      <c r="C3886" s="14">
        <v>34.726430823086503</v>
      </c>
      <c r="D3886" s="5">
        <v>44.355860920022302</v>
      </c>
    </row>
    <row r="3887" spans="1:4" x14ac:dyDescent="0.3">
      <c r="A3887">
        <v>3886</v>
      </c>
      <c r="B3887" s="14">
        <v>42.90662129354692</v>
      </c>
      <c r="C3887" s="14">
        <v>35.407267749096</v>
      </c>
      <c r="D3887" s="5">
        <v>46.344400625556496</v>
      </c>
    </row>
    <row r="3888" spans="1:4" x14ac:dyDescent="0.3">
      <c r="A3888">
        <v>3887</v>
      </c>
      <c r="B3888" s="14">
        <v>41.82123571154591</v>
      </c>
      <c r="C3888" s="14">
        <v>33.97060592520009</v>
      </c>
      <c r="D3888" s="5">
        <v>43.910682141173787</v>
      </c>
    </row>
    <row r="3889" spans="1:4" x14ac:dyDescent="0.3">
      <c r="A3889">
        <v>3888</v>
      </c>
      <c r="B3889" s="14">
        <v>44.798831421803271</v>
      </c>
      <c r="C3889" s="14">
        <v>34.502803836443455</v>
      </c>
      <c r="D3889" s="5">
        <v>44.221116319420062</v>
      </c>
    </row>
    <row r="3890" spans="1:4" x14ac:dyDescent="0.3">
      <c r="A3890">
        <v>3889</v>
      </c>
      <c r="B3890" s="14">
        <v>40.56145974078008</v>
      </c>
      <c r="C3890" s="14">
        <v>33.266026956270579</v>
      </c>
      <c r="D3890" s="5">
        <v>43.008000043047353</v>
      </c>
    </row>
    <row r="3891" spans="1:4" x14ac:dyDescent="0.3">
      <c r="A3891">
        <v>3890</v>
      </c>
      <c r="B3891" s="14">
        <v>41.964712701493937</v>
      </c>
      <c r="C3891" s="14">
        <v>35.501777618547315</v>
      </c>
      <c r="D3891" s="5">
        <v>44.850916832526423</v>
      </c>
    </row>
    <row r="3892" spans="1:4" x14ac:dyDescent="0.3">
      <c r="A3892">
        <v>3891</v>
      </c>
      <c r="B3892" s="14">
        <v>43.510864465750622</v>
      </c>
      <c r="C3892" s="14">
        <v>37.174687446621149</v>
      </c>
      <c r="D3892" s="5">
        <v>41.721559245802062</v>
      </c>
    </row>
    <row r="3893" spans="1:4" x14ac:dyDescent="0.3">
      <c r="A3893">
        <v>3892</v>
      </c>
      <c r="B3893" s="14">
        <v>42.447628178187173</v>
      </c>
      <c r="C3893" s="14">
        <v>32.958853975546695</v>
      </c>
      <c r="D3893" s="5">
        <v>43.661376451852497</v>
      </c>
    </row>
    <row r="3894" spans="1:4" x14ac:dyDescent="0.3">
      <c r="A3894">
        <v>3893</v>
      </c>
      <c r="B3894" s="14">
        <v>42.74705128902005</v>
      </c>
      <c r="C3894" s="14">
        <v>36.655676132193115</v>
      </c>
      <c r="D3894" s="5">
        <v>42.413564847895174</v>
      </c>
    </row>
    <row r="3895" spans="1:4" x14ac:dyDescent="0.3">
      <c r="A3895">
        <v>3894</v>
      </c>
      <c r="B3895" s="14">
        <v>45.065040595933603</v>
      </c>
      <c r="C3895" s="14">
        <v>32.549268892886786</v>
      </c>
      <c r="D3895" s="5">
        <v>43.725108097052122</v>
      </c>
    </row>
    <row r="3896" spans="1:4" x14ac:dyDescent="0.3">
      <c r="A3896">
        <v>3895</v>
      </c>
      <c r="B3896" s="14">
        <v>42.471180608889782</v>
      </c>
      <c r="C3896" s="14">
        <v>35.927050583339657</v>
      </c>
      <c r="D3896" s="5">
        <v>44.495275815498658</v>
      </c>
    </row>
    <row r="3897" spans="1:4" x14ac:dyDescent="0.3">
      <c r="A3897">
        <v>3896</v>
      </c>
      <c r="B3897" s="14">
        <v>44.739517207249335</v>
      </c>
      <c r="C3897" s="14">
        <v>35.818428191733112</v>
      </c>
      <c r="D3897" s="5">
        <v>42.280384808982831</v>
      </c>
    </row>
    <row r="3898" spans="1:4" x14ac:dyDescent="0.3">
      <c r="A3898">
        <v>3897</v>
      </c>
      <c r="B3898" s="14">
        <v>42.476311225089262</v>
      </c>
      <c r="C3898" s="14">
        <v>33.241371392353116</v>
      </c>
      <c r="D3898" s="5">
        <v>44.857136540893173</v>
      </c>
    </row>
    <row r="3899" spans="1:4" x14ac:dyDescent="0.3">
      <c r="A3899">
        <v>3898</v>
      </c>
      <c r="B3899" s="14">
        <v>45.215269771096132</v>
      </c>
      <c r="C3899" s="14">
        <v>35.817268526846362</v>
      </c>
      <c r="D3899" s="5">
        <v>41.334591875045689</v>
      </c>
    </row>
    <row r="3900" spans="1:4" x14ac:dyDescent="0.3">
      <c r="A3900">
        <v>3899</v>
      </c>
      <c r="B3900" s="14">
        <v>39.585836030073736</v>
      </c>
      <c r="C3900" s="14">
        <v>35.776499497782929</v>
      </c>
      <c r="D3900" s="5">
        <v>42.35822191521639</v>
      </c>
    </row>
    <row r="3901" spans="1:4" x14ac:dyDescent="0.3">
      <c r="A3901">
        <v>3900</v>
      </c>
      <c r="B3901" s="14">
        <v>43.867586638588982</v>
      </c>
      <c r="C3901" s="14">
        <v>36.229855330752727</v>
      </c>
      <c r="D3901" s="5">
        <v>45.168323887903888</v>
      </c>
    </row>
    <row r="3902" spans="1:4" x14ac:dyDescent="0.3">
      <c r="A3902">
        <v>3901</v>
      </c>
      <c r="B3902" s="14">
        <v>44.846126428172937</v>
      </c>
      <c r="C3902" s="14">
        <v>33.368255934812943</v>
      </c>
      <c r="D3902" s="5">
        <v>43.013600204852267</v>
      </c>
    </row>
    <row r="3903" spans="1:4" x14ac:dyDescent="0.3">
      <c r="A3903">
        <v>3902</v>
      </c>
      <c r="B3903" s="14">
        <v>42.893688288761716</v>
      </c>
      <c r="C3903" s="14">
        <v>34.015598949941833</v>
      </c>
      <c r="D3903" s="5">
        <v>42.032875922640976</v>
      </c>
    </row>
    <row r="3904" spans="1:4" x14ac:dyDescent="0.3">
      <c r="A3904">
        <v>3903</v>
      </c>
      <c r="B3904" s="14">
        <v>42.759135946723575</v>
      </c>
      <c r="C3904" s="14">
        <v>33.59950913090686</v>
      </c>
      <c r="D3904" s="5">
        <v>41.698492532544186</v>
      </c>
    </row>
    <row r="3905" spans="1:4" x14ac:dyDescent="0.3">
      <c r="A3905">
        <v>3904</v>
      </c>
      <c r="B3905" s="14">
        <v>40.599987869298658</v>
      </c>
      <c r="C3905" s="14">
        <v>37.010578758243817</v>
      </c>
      <c r="D3905" s="5">
        <v>43.753564661464814</v>
      </c>
    </row>
    <row r="3906" spans="1:4" x14ac:dyDescent="0.3">
      <c r="A3906">
        <v>3905</v>
      </c>
      <c r="B3906" s="14">
        <v>41.580143670837238</v>
      </c>
      <c r="C3906" s="14">
        <v>31.884187340706113</v>
      </c>
      <c r="D3906" s="5">
        <v>43.671460288352918</v>
      </c>
    </row>
    <row r="3907" spans="1:4" x14ac:dyDescent="0.3">
      <c r="A3907">
        <v>3906</v>
      </c>
      <c r="B3907" s="14">
        <v>41.732573665975885</v>
      </c>
      <c r="C3907" s="14">
        <v>33.422066773341825</v>
      </c>
      <c r="D3907" s="5">
        <v>43.347931046857695</v>
      </c>
    </row>
    <row r="3908" spans="1:4" x14ac:dyDescent="0.3">
      <c r="A3908">
        <v>3907</v>
      </c>
      <c r="B3908" s="14">
        <v>44.269933349241626</v>
      </c>
      <c r="C3908" s="14">
        <v>35.68414951686875</v>
      </c>
      <c r="D3908" s="5">
        <v>46.03389270930581</v>
      </c>
    </row>
    <row r="3909" spans="1:4" x14ac:dyDescent="0.3">
      <c r="A3909">
        <v>3908</v>
      </c>
      <c r="B3909" s="14">
        <v>46.565623812769317</v>
      </c>
      <c r="C3909" s="14">
        <v>33.179083276497074</v>
      </c>
      <c r="D3909" s="5">
        <v>43.96168185148538</v>
      </c>
    </row>
    <row r="3910" spans="1:4" x14ac:dyDescent="0.3">
      <c r="A3910">
        <v>3909</v>
      </c>
      <c r="B3910" s="14">
        <v>44.62920861909101</v>
      </c>
      <c r="C3910" s="14">
        <v>35.157938175268974</v>
      </c>
      <c r="D3910" s="5">
        <v>44.127662344128453</v>
      </c>
    </row>
    <row r="3911" spans="1:4" x14ac:dyDescent="0.3">
      <c r="A3911">
        <v>3910</v>
      </c>
      <c r="B3911" s="14">
        <v>42.89642382169751</v>
      </c>
      <c r="C3911" s="14">
        <v>33.6758223426231</v>
      </c>
      <c r="D3911" s="5">
        <v>43.027158993065576</v>
      </c>
    </row>
    <row r="3912" spans="1:4" x14ac:dyDescent="0.3">
      <c r="A3912">
        <v>3911</v>
      </c>
      <c r="B3912" s="14">
        <v>41.729134716836739</v>
      </c>
      <c r="C3912" s="14">
        <v>32.14410514076522</v>
      </c>
      <c r="D3912" s="5">
        <v>43.189212981885184</v>
      </c>
    </row>
    <row r="3913" spans="1:4" x14ac:dyDescent="0.3">
      <c r="A3913">
        <v>3912</v>
      </c>
      <c r="B3913" s="14">
        <v>40.973056134014179</v>
      </c>
      <c r="C3913" s="14">
        <v>35.207683241685437</v>
      </c>
      <c r="D3913" s="5">
        <v>45.174271279387781</v>
      </c>
    </row>
    <row r="3914" spans="1:4" x14ac:dyDescent="0.3">
      <c r="A3914">
        <v>3913</v>
      </c>
      <c r="B3914" s="14">
        <v>42.581508041435562</v>
      </c>
      <c r="C3914" s="14">
        <v>32.409458782057726</v>
      </c>
      <c r="D3914" s="5">
        <v>44.24758888766457</v>
      </c>
    </row>
    <row r="3915" spans="1:4" x14ac:dyDescent="0.3">
      <c r="A3915">
        <v>3914</v>
      </c>
      <c r="B3915" s="14">
        <v>42.817821287950956</v>
      </c>
      <c r="C3915" s="14">
        <v>33.265292178441918</v>
      </c>
      <c r="D3915" s="5">
        <v>42.52923722206873</v>
      </c>
    </row>
    <row r="3916" spans="1:4" x14ac:dyDescent="0.3">
      <c r="A3916">
        <v>3915</v>
      </c>
      <c r="B3916" s="14">
        <v>42.645725184612601</v>
      </c>
      <c r="C3916" s="14">
        <v>34.917958254442929</v>
      </c>
      <c r="D3916" s="5">
        <v>42.16672803836429</v>
      </c>
    </row>
    <row r="3917" spans="1:4" x14ac:dyDescent="0.3">
      <c r="A3917">
        <v>3916</v>
      </c>
      <c r="B3917" s="14">
        <v>42.852832091807343</v>
      </c>
      <c r="C3917" s="14">
        <v>34.241312142103126</v>
      </c>
      <c r="D3917" s="5">
        <v>43.828071753563101</v>
      </c>
    </row>
    <row r="3918" spans="1:4" x14ac:dyDescent="0.3">
      <c r="A3918">
        <v>3917</v>
      </c>
      <c r="B3918" s="14">
        <v>42.969125589788625</v>
      </c>
      <c r="C3918" s="14">
        <v>35.58385250943801</v>
      </c>
      <c r="D3918" s="5">
        <v>42.074779245701109</v>
      </c>
    </row>
    <row r="3919" spans="1:4" x14ac:dyDescent="0.3">
      <c r="A3919">
        <v>3918</v>
      </c>
      <c r="B3919" s="14">
        <v>44.782355807826193</v>
      </c>
      <c r="C3919" s="14">
        <v>33.959597316877741</v>
      </c>
      <c r="D3919" s="5">
        <v>42.278293503682463</v>
      </c>
    </row>
    <row r="3920" spans="1:4" x14ac:dyDescent="0.3">
      <c r="A3920">
        <v>3919</v>
      </c>
      <c r="B3920" s="14">
        <v>44.279091956457634</v>
      </c>
      <c r="C3920" s="14">
        <v>34.464994434543755</v>
      </c>
      <c r="D3920" s="5">
        <v>43.078860183126167</v>
      </c>
    </row>
    <row r="3921" spans="1:4" x14ac:dyDescent="0.3">
      <c r="A3921">
        <v>3920</v>
      </c>
      <c r="B3921" s="14">
        <v>42.244089745999794</v>
      </c>
      <c r="C3921" s="14">
        <v>32.049803364042255</v>
      </c>
      <c r="D3921" s="5">
        <v>39.741939342195572</v>
      </c>
    </row>
    <row r="3922" spans="1:4" x14ac:dyDescent="0.3">
      <c r="A3922">
        <v>3921</v>
      </c>
      <c r="B3922" s="14">
        <v>41.573848080672555</v>
      </c>
      <c r="C3922" s="14">
        <v>33.986129035734045</v>
      </c>
      <c r="D3922" s="5">
        <v>42.166468632537914</v>
      </c>
    </row>
    <row r="3923" spans="1:4" x14ac:dyDescent="0.3">
      <c r="A3923">
        <v>3922</v>
      </c>
      <c r="B3923" s="14">
        <v>44.410120651527386</v>
      </c>
      <c r="C3923" s="14">
        <v>33.274810876167827</v>
      </c>
      <c r="D3923" s="5">
        <v>41.918573296557902</v>
      </c>
    </row>
    <row r="3924" spans="1:4" x14ac:dyDescent="0.3">
      <c r="A3924">
        <v>3923</v>
      </c>
      <c r="B3924" s="14">
        <v>42.019866524516459</v>
      </c>
      <c r="C3924" s="14">
        <v>36.210177870850252</v>
      </c>
      <c r="D3924" s="5">
        <v>44.398059174703285</v>
      </c>
    </row>
    <row r="3925" spans="1:4" x14ac:dyDescent="0.3">
      <c r="A3925">
        <v>3924</v>
      </c>
      <c r="B3925" s="14">
        <v>43.144578558839811</v>
      </c>
      <c r="C3925" s="14">
        <v>34.933207671390853</v>
      </c>
      <c r="D3925" s="5">
        <v>42.932447175692658</v>
      </c>
    </row>
    <row r="3926" spans="1:4" x14ac:dyDescent="0.3">
      <c r="A3926">
        <v>3925</v>
      </c>
      <c r="B3926" s="14">
        <v>41.761019790396119</v>
      </c>
      <c r="C3926" s="14">
        <v>32.198204353596957</v>
      </c>
      <c r="D3926" s="5">
        <v>42.659901734495818</v>
      </c>
    </row>
    <row r="3927" spans="1:4" x14ac:dyDescent="0.3">
      <c r="A3927">
        <v>3926</v>
      </c>
      <c r="B3927" s="14">
        <v>46.012586396926537</v>
      </c>
      <c r="C3927" s="14">
        <v>33.656104439320472</v>
      </c>
      <c r="D3927" s="5">
        <v>42.655992435989923</v>
      </c>
    </row>
    <row r="3928" spans="1:4" x14ac:dyDescent="0.3">
      <c r="A3928">
        <v>3927</v>
      </c>
      <c r="B3928" s="14">
        <v>42.826775451511743</v>
      </c>
      <c r="C3928" s="14">
        <v>33.112457085146239</v>
      </c>
      <c r="D3928" s="5">
        <v>44.400549302083874</v>
      </c>
    </row>
    <row r="3929" spans="1:4" x14ac:dyDescent="0.3">
      <c r="A3929">
        <v>3928</v>
      </c>
      <c r="B3929" s="14">
        <v>44.425668337550825</v>
      </c>
      <c r="C3929" s="14">
        <v>34.416241700848332</v>
      </c>
      <c r="D3929" s="5">
        <v>46.18474985770608</v>
      </c>
    </row>
    <row r="3930" spans="1:4" x14ac:dyDescent="0.3">
      <c r="A3930">
        <v>3929</v>
      </c>
      <c r="B3930" s="14">
        <v>43.502746903313472</v>
      </c>
      <c r="C3930" s="14">
        <v>36.958362150489847</v>
      </c>
      <c r="D3930" s="5">
        <v>42.952112672507837</v>
      </c>
    </row>
    <row r="3931" spans="1:4" x14ac:dyDescent="0.3">
      <c r="A3931">
        <v>3930</v>
      </c>
      <c r="B3931" s="14">
        <v>44.285542008425359</v>
      </c>
      <c r="C3931" s="14">
        <v>33.838737072334354</v>
      </c>
      <c r="D3931" s="5">
        <v>46.372629210968199</v>
      </c>
    </row>
    <row r="3932" spans="1:4" x14ac:dyDescent="0.3">
      <c r="A3932">
        <v>3931</v>
      </c>
      <c r="B3932" s="14">
        <v>42.039721056256852</v>
      </c>
      <c r="C3932" s="14">
        <v>33.28981135754249</v>
      </c>
      <c r="D3932" s="5">
        <v>45.01025462602815</v>
      </c>
    </row>
    <row r="3933" spans="1:4" x14ac:dyDescent="0.3">
      <c r="A3933">
        <v>3932</v>
      </c>
      <c r="B3933" s="14">
        <v>42.812305708395463</v>
      </c>
      <c r="C3933" s="14">
        <v>34.382226426459788</v>
      </c>
      <c r="D3933" s="5">
        <v>43.235401595605332</v>
      </c>
    </row>
    <row r="3934" spans="1:4" x14ac:dyDescent="0.3">
      <c r="A3934">
        <v>3933</v>
      </c>
      <c r="B3934" s="14">
        <v>44.387866576803596</v>
      </c>
      <c r="C3934" s="14">
        <v>33.004628140322815</v>
      </c>
      <c r="D3934" s="5">
        <v>42.629511370011194</v>
      </c>
    </row>
    <row r="3935" spans="1:4" x14ac:dyDescent="0.3">
      <c r="A3935">
        <v>3934</v>
      </c>
      <c r="B3935" s="14">
        <v>41.945990155461189</v>
      </c>
      <c r="C3935" s="14">
        <v>32.034387072661069</v>
      </c>
      <c r="D3935" s="5">
        <v>46.388899624751602</v>
      </c>
    </row>
    <row r="3936" spans="1:4" x14ac:dyDescent="0.3">
      <c r="A3936">
        <v>3935</v>
      </c>
      <c r="B3936" s="14">
        <v>45.534021696211425</v>
      </c>
      <c r="C3936" s="14">
        <v>35.533370714343206</v>
      </c>
      <c r="D3936" s="5">
        <v>44.84561731362399</v>
      </c>
    </row>
    <row r="3937" spans="1:4" x14ac:dyDescent="0.3">
      <c r="A3937">
        <v>3936</v>
      </c>
      <c r="B3937" s="14">
        <v>43.177711523305156</v>
      </c>
      <c r="C3937" s="14">
        <v>35.448811093987537</v>
      </c>
      <c r="D3937" s="5">
        <v>45.368361279464018</v>
      </c>
    </row>
    <row r="3938" spans="1:4" x14ac:dyDescent="0.3">
      <c r="A3938">
        <v>3937</v>
      </c>
      <c r="B3938" s="14">
        <v>44.537908983929626</v>
      </c>
      <c r="C3938" s="14">
        <v>36.655820681797124</v>
      </c>
      <c r="D3938" s="5">
        <v>43.167781612214114</v>
      </c>
    </row>
    <row r="3939" spans="1:4" x14ac:dyDescent="0.3">
      <c r="A3939">
        <v>3938</v>
      </c>
      <c r="B3939" s="14">
        <v>45.022487040846215</v>
      </c>
      <c r="C3939" s="14">
        <v>35.131871213575351</v>
      </c>
      <c r="D3939" s="5">
        <v>41.983316513472175</v>
      </c>
    </row>
    <row r="3940" spans="1:4" x14ac:dyDescent="0.3">
      <c r="A3940">
        <v>3939</v>
      </c>
      <c r="B3940" s="14">
        <v>44.636214333603213</v>
      </c>
      <c r="C3940" s="14">
        <v>34.619772968667128</v>
      </c>
      <c r="D3940" s="5">
        <v>40.944459788594472</v>
      </c>
    </row>
    <row r="3941" spans="1:4" x14ac:dyDescent="0.3">
      <c r="A3941">
        <v>3940</v>
      </c>
      <c r="B3941" s="14">
        <v>43.008448168478928</v>
      </c>
      <c r="C3941" s="14">
        <v>35.261841485845508</v>
      </c>
      <c r="D3941" s="5">
        <v>44.221641932476523</v>
      </c>
    </row>
    <row r="3942" spans="1:4" x14ac:dyDescent="0.3">
      <c r="A3942">
        <v>3941</v>
      </c>
      <c r="B3942" s="14">
        <v>44.097931492072988</v>
      </c>
      <c r="C3942" s="14">
        <v>32.331186744994177</v>
      </c>
      <c r="D3942" s="5">
        <v>43.337274764449923</v>
      </c>
    </row>
    <row r="3943" spans="1:4" x14ac:dyDescent="0.3">
      <c r="A3943">
        <v>3942</v>
      </c>
      <c r="B3943" s="14">
        <v>44.26602689904675</v>
      </c>
      <c r="C3943" s="14">
        <v>33.349177239736747</v>
      </c>
      <c r="D3943" s="5">
        <v>43.56687355275529</v>
      </c>
    </row>
    <row r="3944" spans="1:4" x14ac:dyDescent="0.3">
      <c r="A3944">
        <v>3943</v>
      </c>
      <c r="B3944" s="14">
        <v>44.607226349926968</v>
      </c>
      <c r="C3944" s="14">
        <v>33.127851411809289</v>
      </c>
      <c r="D3944" s="5">
        <v>40.344448697232345</v>
      </c>
    </row>
    <row r="3945" spans="1:4" x14ac:dyDescent="0.3">
      <c r="A3945">
        <v>3944</v>
      </c>
      <c r="B3945" s="14">
        <v>40.512869911006455</v>
      </c>
      <c r="C3945" s="14">
        <v>34.471354182432911</v>
      </c>
      <c r="D3945" s="5">
        <v>41.909029995120456</v>
      </c>
    </row>
    <row r="3946" spans="1:4" x14ac:dyDescent="0.3">
      <c r="A3946">
        <v>3945</v>
      </c>
      <c r="B3946" s="14">
        <v>43.612594010301578</v>
      </c>
      <c r="C3946" s="14">
        <v>34.61211393662937</v>
      </c>
      <c r="D3946" s="5">
        <v>40.814258386466726</v>
      </c>
    </row>
    <row r="3947" spans="1:4" x14ac:dyDescent="0.3">
      <c r="A3947">
        <v>3946</v>
      </c>
      <c r="B3947" s="14">
        <v>43.743061805492765</v>
      </c>
      <c r="C3947" s="14">
        <v>33.512877467398027</v>
      </c>
      <c r="D3947" s="5">
        <v>41.960179875105887</v>
      </c>
    </row>
    <row r="3948" spans="1:4" x14ac:dyDescent="0.3">
      <c r="A3948">
        <v>3947</v>
      </c>
      <c r="B3948" s="14">
        <v>43.753334574766377</v>
      </c>
      <c r="C3948" s="14">
        <v>34.463852246724478</v>
      </c>
      <c r="D3948" s="5">
        <v>42.859691746459255</v>
      </c>
    </row>
    <row r="3949" spans="1:4" x14ac:dyDescent="0.3">
      <c r="A3949">
        <v>3948</v>
      </c>
      <c r="B3949" s="14">
        <v>43.633297261049982</v>
      </c>
      <c r="C3949" s="14">
        <v>35.485681919505282</v>
      </c>
      <c r="D3949" s="5">
        <v>42.886033647337754</v>
      </c>
    </row>
    <row r="3950" spans="1:4" x14ac:dyDescent="0.3">
      <c r="A3950">
        <v>3949</v>
      </c>
      <c r="B3950" s="14">
        <v>41.5195666850721</v>
      </c>
      <c r="C3950" s="14">
        <v>35.071469876292248</v>
      </c>
      <c r="D3950" s="5">
        <v>42.293723661628505</v>
      </c>
    </row>
    <row r="3951" spans="1:4" x14ac:dyDescent="0.3">
      <c r="A3951">
        <v>3950</v>
      </c>
      <c r="B3951" s="14">
        <v>43.96276659879782</v>
      </c>
      <c r="C3951" s="14">
        <v>31.873751588127618</v>
      </c>
      <c r="D3951" s="5">
        <v>45.359248759233196</v>
      </c>
    </row>
    <row r="3952" spans="1:4" x14ac:dyDescent="0.3">
      <c r="A3952">
        <v>3951</v>
      </c>
      <c r="B3952" s="14">
        <v>39.935038803131945</v>
      </c>
      <c r="C3952" s="14">
        <v>33.245153110900773</v>
      </c>
      <c r="D3952" s="5">
        <v>43.734060457447271</v>
      </c>
    </row>
    <row r="3953" spans="1:4" x14ac:dyDescent="0.3">
      <c r="A3953">
        <v>3952</v>
      </c>
      <c r="B3953" s="14">
        <v>44.331941491226338</v>
      </c>
      <c r="C3953" s="14">
        <v>34.521628251123403</v>
      </c>
      <c r="D3953" s="5">
        <v>43.44569855755757</v>
      </c>
    </row>
    <row r="3954" spans="1:4" x14ac:dyDescent="0.3">
      <c r="A3954">
        <v>3953</v>
      </c>
      <c r="B3954" s="14">
        <v>44.917923869676613</v>
      </c>
      <c r="C3954" s="14">
        <v>33.824183981888211</v>
      </c>
      <c r="D3954" s="5">
        <v>41.386432750139051</v>
      </c>
    </row>
    <row r="3955" spans="1:4" x14ac:dyDescent="0.3">
      <c r="A3955">
        <v>3954</v>
      </c>
      <c r="B3955" s="14">
        <v>40.01081091448966</v>
      </c>
      <c r="C3955" s="14">
        <v>36.53623095909186</v>
      </c>
      <c r="D3955" s="5">
        <v>40.162644121187164</v>
      </c>
    </row>
    <row r="3956" spans="1:4" x14ac:dyDescent="0.3">
      <c r="A3956">
        <v>3955</v>
      </c>
      <c r="B3956" s="14">
        <v>41.875805555543948</v>
      </c>
      <c r="C3956" s="14">
        <v>34.267568663258501</v>
      </c>
      <c r="D3956" s="5">
        <v>43.859513204712208</v>
      </c>
    </row>
    <row r="3957" spans="1:4" x14ac:dyDescent="0.3">
      <c r="A3957">
        <v>3956</v>
      </c>
      <c r="B3957" s="14">
        <v>41.490693544617287</v>
      </c>
      <c r="C3957" s="14">
        <v>33.657328065455054</v>
      </c>
      <c r="D3957" s="5">
        <v>41.404430663342204</v>
      </c>
    </row>
    <row r="3958" spans="1:4" x14ac:dyDescent="0.3">
      <c r="A3958">
        <v>3957</v>
      </c>
      <c r="B3958" s="14">
        <v>46.185045767764684</v>
      </c>
      <c r="C3958" s="14">
        <v>33.714394292730383</v>
      </c>
      <c r="D3958" s="5">
        <v>42.17602855671106</v>
      </c>
    </row>
    <row r="3959" spans="1:4" x14ac:dyDescent="0.3">
      <c r="A3959">
        <v>3958</v>
      </c>
      <c r="B3959" s="14">
        <v>42.403966641069466</v>
      </c>
      <c r="C3959" s="14">
        <v>34.214366959309572</v>
      </c>
      <c r="D3959" s="5">
        <v>44.541904672481671</v>
      </c>
    </row>
    <row r="3960" spans="1:4" x14ac:dyDescent="0.3">
      <c r="A3960">
        <v>3959</v>
      </c>
      <c r="B3960" s="14">
        <v>41.480785092829763</v>
      </c>
      <c r="C3960" s="14">
        <v>33.424419559221676</v>
      </c>
      <c r="D3960" s="5">
        <v>43.453381435677528</v>
      </c>
    </row>
    <row r="3961" spans="1:4" x14ac:dyDescent="0.3">
      <c r="A3961">
        <v>3960</v>
      </c>
      <c r="B3961" s="14">
        <v>45.805440799739074</v>
      </c>
      <c r="C3961" s="14">
        <v>33.874228943033287</v>
      </c>
      <c r="D3961" s="5">
        <v>43.156206909633163</v>
      </c>
    </row>
    <row r="3962" spans="1:4" x14ac:dyDescent="0.3">
      <c r="A3962">
        <v>3961</v>
      </c>
      <c r="B3962" s="14">
        <v>41.294713371889273</v>
      </c>
      <c r="C3962" s="14">
        <v>33.681605121781985</v>
      </c>
      <c r="D3962" s="5">
        <v>42.984551509295706</v>
      </c>
    </row>
    <row r="3963" spans="1:4" x14ac:dyDescent="0.3">
      <c r="A3963">
        <v>3962</v>
      </c>
      <c r="B3963" s="14">
        <v>42.638241851296563</v>
      </c>
      <c r="C3963" s="14">
        <v>33.180415396944817</v>
      </c>
      <c r="D3963" s="5">
        <v>41.052606122517233</v>
      </c>
    </row>
    <row r="3964" spans="1:4" x14ac:dyDescent="0.3">
      <c r="A3964">
        <v>3963</v>
      </c>
      <c r="B3964" s="14">
        <v>45.279758782786523</v>
      </c>
      <c r="C3964" s="14">
        <v>34.202357961476594</v>
      </c>
      <c r="D3964" s="5">
        <v>42.542957749886881</v>
      </c>
    </row>
    <row r="3965" spans="1:4" x14ac:dyDescent="0.3">
      <c r="A3965">
        <v>3964</v>
      </c>
      <c r="B3965" s="14">
        <v>42.830105016322101</v>
      </c>
      <c r="C3965" s="14">
        <v>34.632282388429701</v>
      </c>
      <c r="D3965" s="5">
        <v>42.79062510613781</v>
      </c>
    </row>
    <row r="3966" spans="1:4" x14ac:dyDescent="0.3">
      <c r="A3966">
        <v>3965</v>
      </c>
      <c r="B3966" s="14">
        <v>46.594248198170767</v>
      </c>
      <c r="C3966" s="14">
        <v>34.909389141763427</v>
      </c>
      <c r="D3966" s="5">
        <v>44.195998153401987</v>
      </c>
    </row>
    <row r="3967" spans="1:4" x14ac:dyDescent="0.3">
      <c r="A3967">
        <v>3966</v>
      </c>
      <c r="B3967" s="14">
        <v>42.830939002718495</v>
      </c>
      <c r="C3967" s="14">
        <v>35.20193712858989</v>
      </c>
      <c r="D3967" s="5">
        <v>44.166949711804129</v>
      </c>
    </row>
    <row r="3968" spans="1:4" x14ac:dyDescent="0.3">
      <c r="A3968">
        <v>3967</v>
      </c>
      <c r="B3968" s="14">
        <v>42.953310974405916</v>
      </c>
      <c r="C3968" s="14">
        <v>35.006124140462447</v>
      </c>
      <c r="D3968" s="5">
        <v>46.694588680452895</v>
      </c>
    </row>
    <row r="3969" spans="1:4" x14ac:dyDescent="0.3">
      <c r="A3969">
        <v>3968</v>
      </c>
      <c r="B3969" s="14">
        <v>43.323897400832486</v>
      </c>
      <c r="C3969" s="14">
        <v>33.693203608375917</v>
      </c>
      <c r="D3969" s="5">
        <v>42.954406611345007</v>
      </c>
    </row>
    <row r="3970" spans="1:4" x14ac:dyDescent="0.3">
      <c r="A3970">
        <v>3969</v>
      </c>
      <c r="B3970" s="14">
        <v>43.568258637681375</v>
      </c>
      <c r="C3970" s="14">
        <v>33.942418948410449</v>
      </c>
      <c r="D3970" s="5">
        <v>40.730877598300125</v>
      </c>
    </row>
    <row r="3971" spans="1:4" x14ac:dyDescent="0.3">
      <c r="A3971">
        <v>3970</v>
      </c>
      <c r="B3971" s="14">
        <v>43.746957192650164</v>
      </c>
      <c r="C3971" s="14">
        <v>33.712142709092127</v>
      </c>
      <c r="D3971" s="5">
        <v>45.342176396692459</v>
      </c>
    </row>
    <row r="3972" spans="1:4" x14ac:dyDescent="0.3">
      <c r="A3972">
        <v>3971</v>
      </c>
      <c r="B3972" s="14">
        <v>45.669103704222962</v>
      </c>
      <c r="C3972" s="14">
        <v>34.182221927515528</v>
      </c>
      <c r="D3972" s="5">
        <v>43.178629156135123</v>
      </c>
    </row>
    <row r="3973" spans="1:4" x14ac:dyDescent="0.3">
      <c r="A3973">
        <v>3972</v>
      </c>
      <c r="B3973" s="14">
        <v>43.15851022774536</v>
      </c>
      <c r="C3973" s="14">
        <v>34.129423207655137</v>
      </c>
      <c r="D3973" s="5">
        <v>44.993089986135125</v>
      </c>
    </row>
    <row r="3974" spans="1:4" x14ac:dyDescent="0.3">
      <c r="A3974">
        <v>3973</v>
      </c>
      <c r="B3974" s="14">
        <v>42.630883528607079</v>
      </c>
      <c r="C3974" s="14">
        <v>34.42289410307513</v>
      </c>
      <c r="D3974" s="5">
        <v>43.923923427161704</v>
      </c>
    </row>
    <row r="3975" spans="1:4" x14ac:dyDescent="0.3">
      <c r="A3975">
        <v>3974</v>
      </c>
      <c r="B3975" s="14">
        <v>42.92843871982366</v>
      </c>
      <c r="C3975" s="14">
        <v>35.229469828917019</v>
      </c>
      <c r="D3975" s="5">
        <v>42.543753929599426</v>
      </c>
    </row>
    <row r="3976" spans="1:4" x14ac:dyDescent="0.3">
      <c r="A3976">
        <v>3975</v>
      </c>
      <c r="B3976" s="14">
        <v>44.129708746578167</v>
      </c>
      <c r="C3976" s="14">
        <v>34.557529919525209</v>
      </c>
      <c r="D3976" s="5">
        <v>42.981031444800678</v>
      </c>
    </row>
    <row r="3977" spans="1:4" x14ac:dyDescent="0.3">
      <c r="A3977">
        <v>3976</v>
      </c>
      <c r="B3977" s="14">
        <v>44.675066545458726</v>
      </c>
      <c r="C3977" s="14">
        <v>33.6951918336161</v>
      </c>
      <c r="D3977" s="5">
        <v>44.311794919245521</v>
      </c>
    </row>
    <row r="3978" spans="1:4" x14ac:dyDescent="0.3">
      <c r="A3978">
        <v>3977</v>
      </c>
      <c r="B3978" s="14">
        <v>43.184419288376567</v>
      </c>
      <c r="C3978" s="14">
        <v>34.451594713836357</v>
      </c>
      <c r="D3978" s="5">
        <v>40.698995224920317</v>
      </c>
    </row>
    <row r="3979" spans="1:4" x14ac:dyDescent="0.3">
      <c r="A3979">
        <v>3978</v>
      </c>
      <c r="B3979" s="14">
        <v>43.492024871450418</v>
      </c>
      <c r="C3979" s="14">
        <v>34.022917233801024</v>
      </c>
      <c r="D3979" s="5">
        <v>43.365342109076664</v>
      </c>
    </row>
    <row r="3980" spans="1:4" x14ac:dyDescent="0.3">
      <c r="A3980">
        <v>3979</v>
      </c>
      <c r="B3980" s="14">
        <v>43.819934386248406</v>
      </c>
      <c r="C3980" s="14">
        <v>33.698071531528413</v>
      </c>
      <c r="D3980" s="5">
        <v>44.823221809872742</v>
      </c>
    </row>
    <row r="3981" spans="1:4" x14ac:dyDescent="0.3">
      <c r="A3981">
        <v>3980</v>
      </c>
      <c r="B3981" s="14">
        <v>43.679017602712321</v>
      </c>
      <c r="C3981" s="14">
        <v>35.401738576837552</v>
      </c>
      <c r="D3981" s="5">
        <v>41.919129536791367</v>
      </c>
    </row>
    <row r="3982" spans="1:4" x14ac:dyDescent="0.3">
      <c r="A3982">
        <v>3981</v>
      </c>
      <c r="B3982" s="14">
        <v>43.297387858097487</v>
      </c>
      <c r="C3982" s="14">
        <v>36.610115507298993</v>
      </c>
      <c r="D3982" s="5">
        <v>43.112175634652445</v>
      </c>
    </row>
    <row r="3983" spans="1:4" x14ac:dyDescent="0.3">
      <c r="A3983">
        <v>3982</v>
      </c>
      <c r="B3983" s="14">
        <v>44.217771093071889</v>
      </c>
      <c r="C3983" s="14">
        <v>35.618886383545856</v>
      </c>
      <c r="D3983" s="5">
        <v>45.128452405666344</v>
      </c>
    </row>
    <row r="3984" spans="1:4" x14ac:dyDescent="0.3">
      <c r="A3984">
        <v>3983</v>
      </c>
      <c r="B3984" s="14">
        <v>44.766505065156394</v>
      </c>
      <c r="C3984" s="14">
        <v>35.383556178553562</v>
      </c>
      <c r="D3984" s="5">
        <v>45.26138549582668</v>
      </c>
    </row>
    <row r="3985" spans="1:4" x14ac:dyDescent="0.3">
      <c r="A3985">
        <v>3984</v>
      </c>
      <c r="B3985" s="14">
        <v>45.318901240341994</v>
      </c>
      <c r="C3985" s="14">
        <v>33.173998981742663</v>
      </c>
      <c r="D3985" s="5">
        <v>43.977414257698705</v>
      </c>
    </row>
    <row r="3986" spans="1:4" x14ac:dyDescent="0.3">
      <c r="A3986">
        <v>3985</v>
      </c>
      <c r="B3986" s="14">
        <v>44.032782566340039</v>
      </c>
      <c r="C3986" s="14">
        <v>32.911986259569382</v>
      </c>
      <c r="D3986" s="5">
        <v>41.341901545302449</v>
      </c>
    </row>
    <row r="3987" spans="1:4" x14ac:dyDescent="0.3">
      <c r="A3987">
        <v>3986</v>
      </c>
      <c r="B3987" s="14">
        <v>46.041630420745754</v>
      </c>
      <c r="C3987" s="14">
        <v>36.046786106182239</v>
      </c>
      <c r="D3987" s="5">
        <v>44.362024874827526</v>
      </c>
    </row>
    <row r="3988" spans="1:4" x14ac:dyDescent="0.3">
      <c r="A3988">
        <v>3987</v>
      </c>
      <c r="B3988" s="14">
        <v>44.362809195283504</v>
      </c>
      <c r="C3988" s="14">
        <v>34.629917173950169</v>
      </c>
      <c r="D3988" s="5">
        <v>46.416732339526568</v>
      </c>
    </row>
    <row r="3989" spans="1:4" x14ac:dyDescent="0.3">
      <c r="A3989">
        <v>3988</v>
      </c>
      <c r="B3989" s="14">
        <v>41.452538167677858</v>
      </c>
      <c r="C3989" s="14">
        <v>35.590744608000975</v>
      </c>
      <c r="D3989" s="5">
        <v>42.762197268738717</v>
      </c>
    </row>
    <row r="3990" spans="1:4" x14ac:dyDescent="0.3">
      <c r="A3990">
        <v>3989</v>
      </c>
      <c r="B3990" s="14">
        <v>41.701608942624183</v>
      </c>
      <c r="C3990" s="14">
        <v>37.965632609527873</v>
      </c>
      <c r="D3990" s="5">
        <v>44.394596435024354</v>
      </c>
    </row>
    <row r="3991" spans="1:4" x14ac:dyDescent="0.3">
      <c r="A3991">
        <v>3990</v>
      </c>
      <c r="B3991" s="14">
        <v>44.875624333064202</v>
      </c>
      <c r="C3991" s="14">
        <v>34.689731003908889</v>
      </c>
      <c r="D3991" s="5">
        <v>43.299671191430804</v>
      </c>
    </row>
    <row r="3992" spans="1:4" x14ac:dyDescent="0.3">
      <c r="A3992">
        <v>3991</v>
      </c>
      <c r="B3992" s="14">
        <v>41.769892363225907</v>
      </c>
      <c r="C3992" s="14">
        <v>34.587549198873376</v>
      </c>
      <c r="D3992" s="5">
        <v>42.706172446385516</v>
      </c>
    </row>
    <row r="3993" spans="1:4" x14ac:dyDescent="0.3">
      <c r="A3993">
        <v>3992</v>
      </c>
      <c r="B3993" s="14">
        <v>38.623095550176323</v>
      </c>
      <c r="C3993" s="14">
        <v>34.830746990185311</v>
      </c>
      <c r="D3993" s="5">
        <v>42.098876229908221</v>
      </c>
    </row>
    <row r="3994" spans="1:4" x14ac:dyDescent="0.3">
      <c r="A3994">
        <v>3993</v>
      </c>
      <c r="B3994" s="14">
        <v>41.608755812519036</v>
      </c>
      <c r="C3994" s="14">
        <v>34.87250270700514</v>
      </c>
      <c r="D3994" s="5">
        <v>43.269317578551814</v>
      </c>
    </row>
    <row r="3995" spans="1:4" x14ac:dyDescent="0.3">
      <c r="A3995">
        <v>3994</v>
      </c>
      <c r="B3995" s="14">
        <v>43.230597735585604</v>
      </c>
      <c r="C3995" s="14">
        <v>34.157704247197245</v>
      </c>
      <c r="D3995" s="5">
        <v>42.697080219811575</v>
      </c>
    </row>
    <row r="3996" spans="1:4" x14ac:dyDescent="0.3">
      <c r="A3996">
        <v>3995</v>
      </c>
      <c r="B3996" s="14">
        <v>40.198032318129762</v>
      </c>
      <c r="C3996" s="14">
        <v>34.841194136100924</v>
      </c>
      <c r="D3996" s="5">
        <v>41.864212687405868</v>
      </c>
    </row>
    <row r="3997" spans="1:4" x14ac:dyDescent="0.3">
      <c r="A3997">
        <v>3996</v>
      </c>
      <c r="B3997" s="14">
        <v>42.915388376195857</v>
      </c>
      <c r="C3997" s="14">
        <v>34.144943644647519</v>
      </c>
      <c r="D3997" s="5">
        <v>43.594203956101438</v>
      </c>
    </row>
    <row r="3998" spans="1:4" x14ac:dyDescent="0.3">
      <c r="A3998">
        <v>3997</v>
      </c>
      <c r="B3998" s="14">
        <v>43.661292398144958</v>
      </c>
      <c r="C3998" s="14">
        <v>32.874704498907299</v>
      </c>
      <c r="D3998" s="5">
        <v>44.644624689965603</v>
      </c>
    </row>
    <row r="3999" spans="1:4" x14ac:dyDescent="0.3">
      <c r="A3999">
        <v>3998</v>
      </c>
      <c r="B3999" s="14">
        <v>45.015541050489077</v>
      </c>
      <c r="C3999" s="14">
        <v>34.929499325233969</v>
      </c>
      <c r="D3999" s="5">
        <v>41.491363712707333</v>
      </c>
    </row>
    <row r="4000" spans="1:4" x14ac:dyDescent="0.3">
      <c r="A4000">
        <v>3999</v>
      </c>
      <c r="B4000" s="14">
        <v>42.202288421185571</v>
      </c>
      <c r="C4000" s="14">
        <v>33.833617212832834</v>
      </c>
      <c r="D4000" s="5">
        <v>44.528332108762712</v>
      </c>
    </row>
    <row r="4001" spans="1:4" x14ac:dyDescent="0.3">
      <c r="A4001">
        <v>4000</v>
      </c>
      <c r="B4001" s="14">
        <v>43.843661650982909</v>
      </c>
      <c r="C4001" s="14">
        <v>32.066910940896875</v>
      </c>
      <c r="D4001" s="5">
        <v>43.480799927333777</v>
      </c>
    </row>
    <row r="4002" spans="1:4" x14ac:dyDescent="0.3">
      <c r="A4002">
        <v>4001</v>
      </c>
      <c r="B4002" s="14">
        <v>43.925040181949583</v>
      </c>
      <c r="C4002" s="14">
        <v>35.17644656986478</v>
      </c>
      <c r="D4002" s="5">
        <v>45.648662688869791</v>
      </c>
    </row>
    <row r="4003" spans="1:4" x14ac:dyDescent="0.3">
      <c r="A4003">
        <v>4002</v>
      </c>
      <c r="B4003" s="14">
        <v>43.983452957670409</v>
      </c>
      <c r="C4003" s="14">
        <v>33.895703007097225</v>
      </c>
      <c r="D4003" s="5">
        <v>41.246627672848568</v>
      </c>
    </row>
    <row r="4004" spans="1:4" x14ac:dyDescent="0.3">
      <c r="A4004">
        <v>4003</v>
      </c>
      <c r="B4004" s="14">
        <v>41.709779833349124</v>
      </c>
      <c r="C4004" s="14">
        <v>34.953419663441338</v>
      </c>
      <c r="D4004" s="5">
        <v>42.193737372809721</v>
      </c>
    </row>
    <row r="4005" spans="1:4" x14ac:dyDescent="0.3">
      <c r="A4005">
        <v>4004</v>
      </c>
      <c r="B4005" s="14">
        <v>45.369724560773136</v>
      </c>
      <c r="C4005" s="14">
        <v>32.281450973198368</v>
      </c>
      <c r="D4005" s="5">
        <v>44.947699237641459</v>
      </c>
    </row>
    <row r="4006" spans="1:4" x14ac:dyDescent="0.3">
      <c r="A4006">
        <v>4005</v>
      </c>
      <c r="B4006" s="14">
        <v>44.031663371791304</v>
      </c>
      <c r="C4006" s="14">
        <v>35.389438900136938</v>
      </c>
      <c r="D4006" s="5">
        <v>45.187780299026834</v>
      </c>
    </row>
    <row r="4007" spans="1:4" x14ac:dyDescent="0.3">
      <c r="A4007">
        <v>4006</v>
      </c>
      <c r="B4007" s="14">
        <v>44.293443645688065</v>
      </c>
      <c r="C4007" s="14">
        <v>34.936208892063277</v>
      </c>
      <c r="D4007" s="5">
        <v>45.245305761171146</v>
      </c>
    </row>
    <row r="4008" spans="1:4" x14ac:dyDescent="0.3">
      <c r="A4008">
        <v>4007</v>
      </c>
      <c r="B4008" s="14">
        <v>42.082383694330012</v>
      </c>
      <c r="C4008" s="14">
        <v>34.052623101171726</v>
      </c>
      <c r="D4008" s="5">
        <v>42.828416503670041</v>
      </c>
    </row>
    <row r="4009" spans="1:4" x14ac:dyDescent="0.3">
      <c r="A4009">
        <v>4008</v>
      </c>
      <c r="B4009" s="14">
        <v>43.784129259469658</v>
      </c>
      <c r="C4009" s="14">
        <v>34.540629684360013</v>
      </c>
      <c r="D4009" s="5">
        <v>42.739597941672208</v>
      </c>
    </row>
    <row r="4010" spans="1:4" x14ac:dyDescent="0.3">
      <c r="A4010">
        <v>4009</v>
      </c>
      <c r="B4010" s="14">
        <v>41.396961906611821</v>
      </c>
      <c r="C4010" s="14">
        <v>34.741334009848508</v>
      </c>
      <c r="D4010" s="5">
        <v>41.846431001906602</v>
      </c>
    </row>
    <row r="4011" spans="1:4" x14ac:dyDescent="0.3">
      <c r="A4011">
        <v>4010</v>
      </c>
      <c r="B4011" s="14">
        <v>42.921446395064621</v>
      </c>
      <c r="C4011" s="14">
        <v>33.83313728895962</v>
      </c>
      <c r="D4011" s="5">
        <v>44.258175024976296</v>
      </c>
    </row>
    <row r="4012" spans="1:4" x14ac:dyDescent="0.3">
      <c r="A4012">
        <v>4011</v>
      </c>
      <c r="B4012" s="14">
        <v>42.736163701025554</v>
      </c>
      <c r="C4012" s="14">
        <v>32.901820910676008</v>
      </c>
      <c r="D4012" s="5">
        <v>42.937084906620051</v>
      </c>
    </row>
    <row r="4013" spans="1:4" x14ac:dyDescent="0.3">
      <c r="A4013">
        <v>4012</v>
      </c>
      <c r="B4013" s="14">
        <v>42.07055970037559</v>
      </c>
      <c r="C4013" s="14">
        <v>33.758875859198241</v>
      </c>
      <c r="D4013" s="5">
        <v>43.975425108540449</v>
      </c>
    </row>
    <row r="4014" spans="1:4" x14ac:dyDescent="0.3">
      <c r="A4014">
        <v>4013</v>
      </c>
      <c r="B4014" s="14">
        <v>44.016569859772623</v>
      </c>
      <c r="C4014" s="14">
        <v>34.389044461452805</v>
      </c>
      <c r="D4014" s="5">
        <v>43.39704937192564</v>
      </c>
    </row>
    <row r="4015" spans="1:4" x14ac:dyDescent="0.3">
      <c r="A4015">
        <v>4014</v>
      </c>
      <c r="B4015" s="14">
        <v>44.250210235796537</v>
      </c>
      <c r="C4015" s="14">
        <v>34.473298821159268</v>
      </c>
      <c r="D4015" s="5">
        <v>44.042475649581448</v>
      </c>
    </row>
    <row r="4016" spans="1:4" x14ac:dyDescent="0.3">
      <c r="A4016">
        <v>4015</v>
      </c>
      <c r="B4016" s="14">
        <v>43.671358073672501</v>
      </c>
      <c r="C4016" s="14">
        <v>33.877335780573695</v>
      </c>
      <c r="D4016" s="5">
        <v>42.088459829218237</v>
      </c>
    </row>
    <row r="4017" spans="1:4" x14ac:dyDescent="0.3">
      <c r="A4017">
        <v>4016</v>
      </c>
      <c r="B4017" s="14">
        <v>41.297609030080068</v>
      </c>
      <c r="C4017" s="14">
        <v>34.365568179139544</v>
      </c>
      <c r="D4017" s="5">
        <v>40.308653403186767</v>
      </c>
    </row>
    <row r="4018" spans="1:4" x14ac:dyDescent="0.3">
      <c r="A4018">
        <v>4017</v>
      </c>
      <c r="B4018" s="14">
        <v>43.008765892348919</v>
      </c>
      <c r="C4018" s="14">
        <v>36.189565335161461</v>
      </c>
      <c r="D4018" s="5">
        <v>41.754166835693205</v>
      </c>
    </row>
    <row r="4019" spans="1:4" x14ac:dyDescent="0.3">
      <c r="A4019">
        <v>4018</v>
      </c>
      <c r="B4019" s="14">
        <v>40.530794015710462</v>
      </c>
      <c r="C4019" s="14">
        <v>35.111058473136993</v>
      </c>
      <c r="D4019" s="5">
        <v>42.48112735790798</v>
      </c>
    </row>
    <row r="4020" spans="1:4" x14ac:dyDescent="0.3">
      <c r="A4020">
        <v>4019</v>
      </c>
      <c r="B4020" s="14">
        <v>46.204752569153676</v>
      </c>
      <c r="C4020" s="14">
        <v>32.645247864970635</v>
      </c>
      <c r="D4020" s="5">
        <v>41.68955360994395</v>
      </c>
    </row>
    <row r="4021" spans="1:4" x14ac:dyDescent="0.3">
      <c r="A4021">
        <v>4020</v>
      </c>
      <c r="B4021" s="14">
        <v>44.656002408481626</v>
      </c>
      <c r="C4021" s="14">
        <v>34.908067892110274</v>
      </c>
      <c r="D4021" s="5">
        <v>41.902314924115608</v>
      </c>
    </row>
    <row r="4022" spans="1:4" x14ac:dyDescent="0.3">
      <c r="A4022">
        <v>4021</v>
      </c>
      <c r="B4022" s="14">
        <v>45.705633635592307</v>
      </c>
      <c r="C4022" s="14">
        <v>33.372273701546163</v>
      </c>
      <c r="D4022" s="5">
        <v>43.513534931409133</v>
      </c>
    </row>
    <row r="4023" spans="1:4" x14ac:dyDescent="0.3">
      <c r="A4023">
        <v>4022</v>
      </c>
      <c r="B4023" s="14">
        <v>45.616625635220501</v>
      </c>
      <c r="C4023" s="14">
        <v>34.860247046705645</v>
      </c>
      <c r="D4023" s="5">
        <v>42.812063415436427</v>
      </c>
    </row>
    <row r="4024" spans="1:4" x14ac:dyDescent="0.3">
      <c r="A4024">
        <v>4023</v>
      </c>
      <c r="B4024" s="14">
        <v>45.397699938170511</v>
      </c>
      <c r="C4024" s="14">
        <v>36.267584793052926</v>
      </c>
      <c r="D4024" s="5">
        <v>44.854528016714418</v>
      </c>
    </row>
    <row r="4025" spans="1:4" x14ac:dyDescent="0.3">
      <c r="A4025">
        <v>4024</v>
      </c>
      <c r="B4025" s="14">
        <v>45.710555399144276</v>
      </c>
      <c r="C4025" s="14">
        <v>35.451307017780408</v>
      </c>
      <c r="D4025" s="5">
        <v>43.765067443261742</v>
      </c>
    </row>
    <row r="4026" spans="1:4" x14ac:dyDescent="0.3">
      <c r="A4026">
        <v>4025</v>
      </c>
      <c r="B4026" s="14">
        <v>43.021812407141553</v>
      </c>
      <c r="C4026" s="14">
        <v>37.620211040787098</v>
      </c>
      <c r="D4026" s="5">
        <v>43.851606387742081</v>
      </c>
    </row>
    <row r="4027" spans="1:4" x14ac:dyDescent="0.3">
      <c r="A4027">
        <v>4026</v>
      </c>
      <c r="B4027" s="14">
        <v>41.901641865810454</v>
      </c>
      <c r="C4027" s="14">
        <v>34.374448213295103</v>
      </c>
      <c r="D4027" s="5">
        <v>45.203821115380784</v>
      </c>
    </row>
    <row r="4028" spans="1:4" x14ac:dyDescent="0.3">
      <c r="A4028">
        <v>4027</v>
      </c>
      <c r="B4028" s="14">
        <v>45.460898109534533</v>
      </c>
      <c r="C4028" s="14">
        <v>33.28789273421048</v>
      </c>
      <c r="D4028" s="5">
        <v>45.558562906335197</v>
      </c>
    </row>
    <row r="4029" spans="1:4" x14ac:dyDescent="0.3">
      <c r="A4029">
        <v>4028</v>
      </c>
      <c r="B4029" s="14">
        <v>46.109698762925674</v>
      </c>
      <c r="C4029" s="14">
        <v>35.508982490839401</v>
      </c>
      <c r="D4029" s="5">
        <v>42.021563382790774</v>
      </c>
    </row>
    <row r="4030" spans="1:4" x14ac:dyDescent="0.3">
      <c r="A4030">
        <v>4029</v>
      </c>
      <c r="B4030" s="14">
        <v>44.296051799898514</v>
      </c>
      <c r="C4030" s="14">
        <v>36.744828957039196</v>
      </c>
      <c r="D4030" s="5">
        <v>45.265321065960165</v>
      </c>
    </row>
    <row r="4031" spans="1:4" x14ac:dyDescent="0.3">
      <c r="A4031">
        <v>4030</v>
      </c>
      <c r="B4031" s="14">
        <v>44.2600760351893</v>
      </c>
      <c r="C4031" s="14">
        <v>34.26515431119379</v>
      </c>
      <c r="D4031" s="5">
        <v>41.299762203721194</v>
      </c>
    </row>
    <row r="4032" spans="1:4" x14ac:dyDescent="0.3">
      <c r="A4032">
        <v>4031</v>
      </c>
      <c r="B4032" s="14">
        <v>43.792337726189473</v>
      </c>
      <c r="C4032" s="14">
        <v>35.209487747731842</v>
      </c>
      <c r="D4032" s="5">
        <v>45.253647266534564</v>
      </c>
    </row>
    <row r="4033" spans="1:4" x14ac:dyDescent="0.3">
      <c r="A4033">
        <v>4032</v>
      </c>
      <c r="B4033" s="14">
        <v>41.643442784835472</v>
      </c>
      <c r="C4033" s="14">
        <v>33.522201568051543</v>
      </c>
      <c r="D4033" s="5">
        <v>42.820564518704742</v>
      </c>
    </row>
    <row r="4034" spans="1:4" x14ac:dyDescent="0.3">
      <c r="A4034">
        <v>4033</v>
      </c>
      <c r="B4034" s="14">
        <v>43.881212328099622</v>
      </c>
      <c r="C4034" s="14">
        <v>31.906201650463608</v>
      </c>
      <c r="D4034" s="5">
        <v>42.697546550646621</v>
      </c>
    </row>
    <row r="4035" spans="1:4" x14ac:dyDescent="0.3">
      <c r="A4035">
        <v>4034</v>
      </c>
      <c r="B4035" s="14">
        <v>45.072991816796268</v>
      </c>
      <c r="C4035" s="14">
        <v>34.74862490621836</v>
      </c>
      <c r="D4035" s="5">
        <v>42.24143434655295</v>
      </c>
    </row>
    <row r="4036" spans="1:4" x14ac:dyDescent="0.3">
      <c r="A4036">
        <v>4035</v>
      </c>
      <c r="B4036" s="14">
        <v>42.474407935934849</v>
      </c>
      <c r="C4036" s="14">
        <v>34.711508645817901</v>
      </c>
      <c r="D4036" s="5">
        <v>42.192849120292273</v>
      </c>
    </row>
    <row r="4037" spans="1:4" x14ac:dyDescent="0.3">
      <c r="A4037">
        <v>4036</v>
      </c>
      <c r="B4037" s="14">
        <v>42.973357970504487</v>
      </c>
      <c r="C4037" s="14">
        <v>32.268684576137368</v>
      </c>
      <c r="D4037" s="5">
        <v>41.429708104868546</v>
      </c>
    </row>
    <row r="4038" spans="1:4" x14ac:dyDescent="0.3">
      <c r="A4038">
        <v>4037</v>
      </c>
      <c r="B4038" s="14">
        <v>41.885806638556545</v>
      </c>
      <c r="C4038" s="14">
        <v>32.686118870525668</v>
      </c>
      <c r="D4038" s="5">
        <v>41.011085489988645</v>
      </c>
    </row>
    <row r="4039" spans="1:4" x14ac:dyDescent="0.3">
      <c r="A4039">
        <v>4038</v>
      </c>
      <c r="B4039" s="14">
        <v>44.010030124193968</v>
      </c>
      <c r="C4039" s="14">
        <v>34.180853850309617</v>
      </c>
      <c r="D4039" s="5">
        <v>42.102937881419507</v>
      </c>
    </row>
    <row r="4040" spans="1:4" x14ac:dyDescent="0.3">
      <c r="A4040">
        <v>4039</v>
      </c>
      <c r="B4040" s="14">
        <v>42.267420621303962</v>
      </c>
      <c r="C4040" s="14">
        <v>33.802627679452179</v>
      </c>
      <c r="D4040" s="5">
        <v>41.877723592179343</v>
      </c>
    </row>
    <row r="4041" spans="1:4" x14ac:dyDescent="0.3">
      <c r="A4041">
        <v>4040</v>
      </c>
      <c r="B4041" s="14">
        <v>42.943076105451809</v>
      </c>
      <c r="C4041" s="14">
        <v>33.362707842408312</v>
      </c>
      <c r="D4041" s="5">
        <v>41.120421799140722</v>
      </c>
    </row>
    <row r="4042" spans="1:4" x14ac:dyDescent="0.3">
      <c r="A4042">
        <v>4041</v>
      </c>
      <c r="B4042" s="14">
        <v>43.548969778433552</v>
      </c>
      <c r="C4042" s="14">
        <v>35.005938748919405</v>
      </c>
      <c r="D4042" s="5">
        <v>41.85645343294339</v>
      </c>
    </row>
    <row r="4043" spans="1:4" x14ac:dyDescent="0.3">
      <c r="A4043">
        <v>4042</v>
      </c>
      <c r="B4043" s="14">
        <v>43.788864865026461</v>
      </c>
      <c r="C4043" s="14">
        <v>33.581132564560967</v>
      </c>
      <c r="D4043" s="5">
        <v>39.742380510247479</v>
      </c>
    </row>
    <row r="4044" spans="1:4" x14ac:dyDescent="0.3">
      <c r="A4044">
        <v>4043</v>
      </c>
      <c r="B4044" s="14">
        <v>44.935253621955304</v>
      </c>
      <c r="C4044" s="14">
        <v>34.58610936276002</v>
      </c>
      <c r="D4044" s="5">
        <v>42.544062980168839</v>
      </c>
    </row>
    <row r="4045" spans="1:4" x14ac:dyDescent="0.3">
      <c r="A4045">
        <v>4044</v>
      </c>
      <c r="B4045" s="14">
        <v>41.749300877304812</v>
      </c>
      <c r="C4045" s="14">
        <v>33.469322041529828</v>
      </c>
      <c r="D4045" s="5">
        <v>41.909074874673294</v>
      </c>
    </row>
    <row r="4046" spans="1:4" x14ac:dyDescent="0.3">
      <c r="A4046">
        <v>4045</v>
      </c>
      <c r="B4046" s="14">
        <v>41.179142527845542</v>
      </c>
      <c r="C4046" s="14">
        <v>35.964151122547442</v>
      </c>
      <c r="D4046" s="5">
        <v>44.185849275484181</v>
      </c>
    </row>
    <row r="4047" spans="1:4" x14ac:dyDescent="0.3">
      <c r="A4047">
        <v>4046</v>
      </c>
      <c r="B4047" s="14">
        <v>44.236807170815595</v>
      </c>
      <c r="C4047" s="14">
        <v>33.930826657592092</v>
      </c>
      <c r="D4047" s="5">
        <v>42.851289925541849</v>
      </c>
    </row>
    <row r="4048" spans="1:4" x14ac:dyDescent="0.3">
      <c r="A4048">
        <v>4047</v>
      </c>
      <c r="B4048" s="14">
        <v>47.197514827177017</v>
      </c>
      <c r="C4048" s="14">
        <v>34.00701190718614</v>
      </c>
      <c r="D4048" s="5">
        <v>43.444069013584219</v>
      </c>
    </row>
    <row r="4049" spans="1:4" x14ac:dyDescent="0.3">
      <c r="A4049">
        <v>4048</v>
      </c>
      <c r="B4049" s="14">
        <v>40.701684361214902</v>
      </c>
      <c r="C4049" s="14">
        <v>35.358777380941731</v>
      </c>
      <c r="D4049" s="5">
        <v>42.206886339323617</v>
      </c>
    </row>
    <row r="4050" spans="1:4" x14ac:dyDescent="0.3">
      <c r="A4050">
        <v>4049</v>
      </c>
      <c r="B4050" s="14">
        <v>42.289113939905505</v>
      </c>
      <c r="C4050" s="14">
        <v>34.650695850523086</v>
      </c>
      <c r="D4050" s="5">
        <v>41.517655473335665</v>
      </c>
    </row>
    <row r="4051" spans="1:4" x14ac:dyDescent="0.3">
      <c r="A4051">
        <v>4050</v>
      </c>
      <c r="B4051" s="14">
        <v>46.249046625165775</v>
      </c>
      <c r="C4051" s="14">
        <v>34.624729984766816</v>
      </c>
      <c r="D4051" s="5">
        <v>45.026206081635955</v>
      </c>
    </row>
    <row r="4052" spans="1:4" x14ac:dyDescent="0.3">
      <c r="A4052">
        <v>4051</v>
      </c>
      <c r="B4052" s="14">
        <v>43.84885042217995</v>
      </c>
      <c r="C4052" s="14">
        <v>33.877822397777095</v>
      </c>
      <c r="D4052" s="5">
        <v>41.694206400873838</v>
      </c>
    </row>
    <row r="4053" spans="1:4" x14ac:dyDescent="0.3">
      <c r="A4053">
        <v>4052</v>
      </c>
      <c r="B4053" s="14">
        <v>41.393383337163357</v>
      </c>
      <c r="C4053" s="14">
        <v>33.838681980868408</v>
      </c>
      <c r="D4053" s="5">
        <v>42.649422805457043</v>
      </c>
    </row>
    <row r="4054" spans="1:4" x14ac:dyDescent="0.3">
      <c r="A4054">
        <v>4053</v>
      </c>
      <c r="B4054" s="14">
        <v>43.286109053526559</v>
      </c>
      <c r="C4054" s="14">
        <v>31.933265868661291</v>
      </c>
      <c r="D4054" s="5">
        <v>44.758333917345617</v>
      </c>
    </row>
    <row r="4055" spans="1:4" x14ac:dyDescent="0.3">
      <c r="A4055">
        <v>4054</v>
      </c>
      <c r="B4055" s="14">
        <v>44.593084981577746</v>
      </c>
      <c r="C4055" s="14">
        <v>34.273270569958903</v>
      </c>
      <c r="D4055" s="5">
        <v>45.579101427481291</v>
      </c>
    </row>
    <row r="4056" spans="1:4" x14ac:dyDescent="0.3">
      <c r="A4056">
        <v>4055</v>
      </c>
      <c r="B4056" s="14">
        <v>43.158322130719789</v>
      </c>
      <c r="C4056" s="14">
        <v>34.260077828318742</v>
      </c>
      <c r="D4056" s="5">
        <v>41.1939667321694</v>
      </c>
    </row>
    <row r="4057" spans="1:4" x14ac:dyDescent="0.3">
      <c r="A4057">
        <v>4056</v>
      </c>
      <c r="B4057" s="14">
        <v>44.633562192576719</v>
      </c>
      <c r="C4057" s="14">
        <v>36.06252181837251</v>
      </c>
      <c r="D4057" s="5">
        <v>41.51062375718957</v>
      </c>
    </row>
    <row r="4058" spans="1:4" x14ac:dyDescent="0.3">
      <c r="A4058">
        <v>4057</v>
      </c>
      <c r="B4058" s="14">
        <v>43.28354076401088</v>
      </c>
      <c r="C4058" s="14">
        <v>35.348122691084612</v>
      </c>
      <c r="D4058" s="5">
        <v>40.87070534394681</v>
      </c>
    </row>
    <row r="4059" spans="1:4" x14ac:dyDescent="0.3">
      <c r="A4059">
        <v>4058</v>
      </c>
      <c r="B4059" s="14">
        <v>42.132377083980892</v>
      </c>
      <c r="C4059" s="14">
        <v>33.724435475865739</v>
      </c>
      <c r="D4059" s="5">
        <v>43.125171961595719</v>
      </c>
    </row>
    <row r="4060" spans="1:4" x14ac:dyDescent="0.3">
      <c r="A4060">
        <v>4059</v>
      </c>
      <c r="B4060" s="14">
        <v>42.50284244337913</v>
      </c>
      <c r="C4060" s="14">
        <v>34.624437330482436</v>
      </c>
      <c r="D4060" s="5">
        <v>42.775710102529168</v>
      </c>
    </row>
    <row r="4061" spans="1:4" x14ac:dyDescent="0.3">
      <c r="A4061">
        <v>4060</v>
      </c>
      <c r="B4061" s="14">
        <v>42.309355088746628</v>
      </c>
      <c r="C4061" s="14">
        <v>31.638779608161993</v>
      </c>
      <c r="D4061" s="5">
        <v>43.614167260036808</v>
      </c>
    </row>
    <row r="4062" spans="1:4" x14ac:dyDescent="0.3">
      <c r="A4062">
        <v>4061</v>
      </c>
      <c r="B4062" s="14">
        <v>43.172192574075588</v>
      </c>
      <c r="C4062" s="14">
        <v>34.282688664101435</v>
      </c>
      <c r="D4062" s="5">
        <v>44.204588204036334</v>
      </c>
    </row>
    <row r="4063" spans="1:4" x14ac:dyDescent="0.3">
      <c r="A4063">
        <v>4062</v>
      </c>
      <c r="B4063" s="14">
        <v>43.014300428742622</v>
      </c>
      <c r="C4063" s="14">
        <v>34.731501519886415</v>
      </c>
      <c r="D4063" s="5">
        <v>43.512117001025842</v>
      </c>
    </row>
    <row r="4064" spans="1:4" x14ac:dyDescent="0.3">
      <c r="A4064">
        <v>4063</v>
      </c>
      <c r="B4064" s="14">
        <v>41.540820381270692</v>
      </c>
      <c r="C4064" s="14">
        <v>32.419560229764713</v>
      </c>
      <c r="D4064" s="5">
        <v>43.944490041479376</v>
      </c>
    </row>
    <row r="4065" spans="1:4" x14ac:dyDescent="0.3">
      <c r="A4065">
        <v>4064</v>
      </c>
      <c r="B4065" s="14">
        <v>43.202806735570817</v>
      </c>
      <c r="C4065" s="14">
        <v>33.679513324729399</v>
      </c>
      <c r="D4065" s="5">
        <v>42.345073722460533</v>
      </c>
    </row>
    <row r="4066" spans="1:4" x14ac:dyDescent="0.3">
      <c r="A4066">
        <v>4065</v>
      </c>
      <c r="B4066" s="14">
        <v>43.93831197645931</v>
      </c>
      <c r="C4066" s="14">
        <v>35.637309643619361</v>
      </c>
      <c r="D4066" s="5">
        <v>41.894373275022645</v>
      </c>
    </row>
    <row r="4067" spans="1:4" x14ac:dyDescent="0.3">
      <c r="A4067">
        <v>4066</v>
      </c>
      <c r="B4067" s="14">
        <v>40.729189630362434</v>
      </c>
      <c r="C4067" s="14">
        <v>35.854761567896979</v>
      </c>
      <c r="D4067" s="5">
        <v>44.343378517237205</v>
      </c>
    </row>
    <row r="4068" spans="1:4" x14ac:dyDescent="0.3">
      <c r="A4068">
        <v>4067</v>
      </c>
      <c r="B4068" s="14">
        <v>42.271750142171321</v>
      </c>
      <c r="C4068" s="14">
        <v>34.798911541768369</v>
      </c>
      <c r="D4068" s="5">
        <v>41.896601784946149</v>
      </c>
    </row>
    <row r="4069" spans="1:4" x14ac:dyDescent="0.3">
      <c r="A4069">
        <v>4068</v>
      </c>
      <c r="B4069" s="14">
        <v>46.512744004815914</v>
      </c>
      <c r="C4069" s="14">
        <v>34.723726409333374</v>
      </c>
      <c r="D4069" s="5">
        <v>44.664808549222251</v>
      </c>
    </row>
    <row r="4070" spans="1:4" x14ac:dyDescent="0.3">
      <c r="A4070">
        <v>4069</v>
      </c>
      <c r="B4070" s="14">
        <v>44.36661638353474</v>
      </c>
      <c r="C4070" s="14">
        <v>33.355739591314602</v>
      </c>
      <c r="D4070" s="5">
        <v>43.573540805429367</v>
      </c>
    </row>
    <row r="4071" spans="1:4" x14ac:dyDescent="0.3">
      <c r="A4071">
        <v>4070</v>
      </c>
      <c r="B4071" s="14">
        <v>42.759849173261721</v>
      </c>
      <c r="C4071" s="14">
        <v>35.945468707969376</v>
      </c>
      <c r="D4071" s="5">
        <v>46.448990788003037</v>
      </c>
    </row>
    <row r="4072" spans="1:4" x14ac:dyDescent="0.3">
      <c r="A4072">
        <v>4071</v>
      </c>
      <c r="B4072" s="14">
        <v>43.100769617003245</v>
      </c>
      <c r="C4072" s="14">
        <v>32.677486373217086</v>
      </c>
      <c r="D4072" s="5">
        <v>45.878331769456643</v>
      </c>
    </row>
    <row r="4073" spans="1:4" x14ac:dyDescent="0.3">
      <c r="A4073">
        <v>4072</v>
      </c>
      <c r="B4073" s="14">
        <v>44.553083635116352</v>
      </c>
      <c r="C4073" s="14">
        <v>35.03312995656092</v>
      </c>
      <c r="D4073" s="5">
        <v>43.264296533953328</v>
      </c>
    </row>
    <row r="4074" spans="1:4" x14ac:dyDescent="0.3">
      <c r="A4074">
        <v>4073</v>
      </c>
      <c r="B4074" s="14">
        <v>43.975757864426576</v>
      </c>
      <c r="C4074" s="14">
        <v>34.067576339400318</v>
      </c>
      <c r="D4074" s="5">
        <v>43.76606239599456</v>
      </c>
    </row>
    <row r="4075" spans="1:4" x14ac:dyDescent="0.3">
      <c r="A4075">
        <v>4074</v>
      </c>
      <c r="B4075" s="14">
        <v>42.359356911736164</v>
      </c>
      <c r="C4075" s="14">
        <v>34.644558784903062</v>
      </c>
      <c r="D4075" s="5">
        <v>45.793364191861983</v>
      </c>
    </row>
    <row r="4076" spans="1:4" x14ac:dyDescent="0.3">
      <c r="A4076">
        <v>4075</v>
      </c>
      <c r="B4076" s="14">
        <v>45.000075371748061</v>
      </c>
      <c r="C4076" s="14">
        <v>34.843267915391031</v>
      </c>
      <c r="D4076" s="5">
        <v>43.809998946266454</v>
      </c>
    </row>
    <row r="4077" spans="1:4" x14ac:dyDescent="0.3">
      <c r="A4077">
        <v>4076</v>
      </c>
      <c r="B4077" s="14">
        <v>44.379407992526502</v>
      </c>
      <c r="C4077" s="14">
        <v>31.951119506084336</v>
      </c>
      <c r="D4077" s="5">
        <v>41.676710825406559</v>
      </c>
    </row>
    <row r="4078" spans="1:4" x14ac:dyDescent="0.3">
      <c r="A4078">
        <v>4077</v>
      </c>
      <c r="B4078" s="14">
        <v>41.654209387280495</v>
      </c>
      <c r="C4078" s="14">
        <v>32.865794605613246</v>
      </c>
      <c r="D4078" s="5">
        <v>44.026350113210924</v>
      </c>
    </row>
    <row r="4079" spans="1:4" x14ac:dyDescent="0.3">
      <c r="A4079">
        <v>4078</v>
      </c>
      <c r="B4079" s="14">
        <v>44.310178543805932</v>
      </c>
      <c r="C4079" s="14">
        <v>33.667580474500582</v>
      </c>
      <c r="D4079" s="5">
        <v>43.776793186975574</v>
      </c>
    </row>
    <row r="4080" spans="1:4" x14ac:dyDescent="0.3">
      <c r="A4080">
        <v>4079</v>
      </c>
      <c r="B4080" s="14">
        <v>43.306384719137839</v>
      </c>
      <c r="C4080" s="14">
        <v>34.864330770381486</v>
      </c>
      <c r="D4080" s="5">
        <v>40.666193804930927</v>
      </c>
    </row>
    <row r="4081" spans="1:4" x14ac:dyDescent="0.3">
      <c r="A4081">
        <v>4080</v>
      </c>
      <c r="B4081" s="14">
        <v>42.779586939376166</v>
      </c>
      <c r="C4081" s="14">
        <v>35.015509050385404</v>
      </c>
      <c r="D4081" s="5">
        <v>43.096856911963584</v>
      </c>
    </row>
    <row r="4082" spans="1:4" x14ac:dyDescent="0.3">
      <c r="A4082">
        <v>4081</v>
      </c>
      <c r="B4082" s="14">
        <v>40.41250352455922</v>
      </c>
      <c r="C4082" s="14">
        <v>36.190063605214661</v>
      </c>
      <c r="D4082" s="5">
        <v>43.98967474242292</v>
      </c>
    </row>
    <row r="4083" spans="1:4" x14ac:dyDescent="0.3">
      <c r="A4083">
        <v>4082</v>
      </c>
      <c r="B4083" s="14">
        <v>42.786160355297575</v>
      </c>
      <c r="C4083" s="14">
        <v>33.236338566501296</v>
      </c>
      <c r="D4083" s="5">
        <v>44.407250740736096</v>
      </c>
    </row>
    <row r="4084" spans="1:4" x14ac:dyDescent="0.3">
      <c r="A4084">
        <v>4083</v>
      </c>
      <c r="B4084" s="14">
        <v>41.308958928127431</v>
      </c>
      <c r="C4084" s="14">
        <v>33.225830950115999</v>
      </c>
      <c r="D4084" s="5">
        <v>42.281030396117266</v>
      </c>
    </row>
    <row r="4085" spans="1:4" x14ac:dyDescent="0.3">
      <c r="A4085">
        <v>4084</v>
      </c>
      <c r="B4085" s="14">
        <v>45.786035137012362</v>
      </c>
      <c r="C4085" s="14">
        <v>33.921224505140373</v>
      </c>
      <c r="D4085" s="5">
        <v>44.750285379994494</v>
      </c>
    </row>
    <row r="4086" spans="1:4" x14ac:dyDescent="0.3">
      <c r="A4086">
        <v>4085</v>
      </c>
      <c r="B4086" s="14">
        <v>44.203572595317496</v>
      </c>
      <c r="C4086" s="14">
        <v>35.658285654814271</v>
      </c>
      <c r="D4086" s="5">
        <v>44.353211148016534</v>
      </c>
    </row>
    <row r="4087" spans="1:4" x14ac:dyDescent="0.3">
      <c r="A4087">
        <v>4086</v>
      </c>
      <c r="B4087" s="14">
        <v>43.516290972446654</v>
      </c>
      <c r="C4087" s="14">
        <v>35.307732324006629</v>
      </c>
      <c r="D4087" s="5">
        <v>40.889800384697203</v>
      </c>
    </row>
    <row r="4088" spans="1:4" x14ac:dyDescent="0.3">
      <c r="A4088">
        <v>4087</v>
      </c>
      <c r="B4088" s="14">
        <v>42.800921051358522</v>
      </c>
      <c r="C4088" s="14">
        <v>34.911557455910369</v>
      </c>
      <c r="D4088" s="5">
        <v>42.67534429303138</v>
      </c>
    </row>
    <row r="4089" spans="1:4" x14ac:dyDescent="0.3">
      <c r="A4089">
        <v>4088</v>
      </c>
      <c r="B4089" s="14">
        <v>43.766738168152621</v>
      </c>
      <c r="C4089" s="14">
        <v>33.960908135212833</v>
      </c>
      <c r="D4089" s="5">
        <v>42.589933338693825</v>
      </c>
    </row>
    <row r="4090" spans="1:4" x14ac:dyDescent="0.3">
      <c r="A4090">
        <v>4089</v>
      </c>
      <c r="B4090" s="14">
        <v>43.251952551256643</v>
      </c>
      <c r="C4090" s="14">
        <v>34.53194246193992</v>
      </c>
      <c r="D4090" s="5">
        <v>41.24688011728626</v>
      </c>
    </row>
    <row r="4091" spans="1:4" x14ac:dyDescent="0.3">
      <c r="A4091">
        <v>4090</v>
      </c>
      <c r="B4091" s="14">
        <v>43.186161889765266</v>
      </c>
      <c r="C4091" s="14">
        <v>33.40283276151581</v>
      </c>
      <c r="D4091" s="5">
        <v>41.663436365840283</v>
      </c>
    </row>
    <row r="4092" spans="1:4" x14ac:dyDescent="0.3">
      <c r="A4092">
        <v>4091</v>
      </c>
      <c r="B4092" s="14">
        <v>44.948098141554411</v>
      </c>
      <c r="C4092" s="14">
        <v>35.34661883405802</v>
      </c>
      <c r="D4092" s="5">
        <v>41.355441124634297</v>
      </c>
    </row>
    <row r="4093" spans="1:4" x14ac:dyDescent="0.3">
      <c r="A4093">
        <v>4092</v>
      </c>
      <c r="B4093" s="14">
        <v>43.18293404118937</v>
      </c>
      <c r="C4093" s="14">
        <v>32.610611266180115</v>
      </c>
      <c r="D4093" s="5">
        <v>43.470051181046458</v>
      </c>
    </row>
    <row r="4094" spans="1:4" x14ac:dyDescent="0.3">
      <c r="A4094">
        <v>4093</v>
      </c>
      <c r="B4094" s="14">
        <v>40.973644905641727</v>
      </c>
      <c r="C4094" s="14">
        <v>34.885009258972943</v>
      </c>
      <c r="D4094" s="5">
        <v>42.427395963163086</v>
      </c>
    </row>
    <row r="4095" spans="1:4" x14ac:dyDescent="0.3">
      <c r="A4095">
        <v>4094</v>
      </c>
      <c r="B4095" s="14">
        <v>43.057742764522644</v>
      </c>
      <c r="C4095" s="14">
        <v>35.8618212972873</v>
      </c>
      <c r="D4095" s="5">
        <v>43.571379448314573</v>
      </c>
    </row>
    <row r="4096" spans="1:4" x14ac:dyDescent="0.3">
      <c r="A4096">
        <v>4095</v>
      </c>
      <c r="B4096" s="14">
        <v>45.307802621580521</v>
      </c>
      <c r="C4096" s="14">
        <v>34.780425554016375</v>
      </c>
      <c r="D4096" s="5">
        <v>44.181525559725593</v>
      </c>
    </row>
    <row r="4097" spans="1:4" x14ac:dyDescent="0.3">
      <c r="A4097">
        <v>4096</v>
      </c>
      <c r="B4097" s="14">
        <v>41.197370795208379</v>
      </c>
      <c r="C4097" s="14">
        <v>33.989162396668796</v>
      </c>
      <c r="D4097" s="5">
        <v>45.81718920049898</v>
      </c>
    </row>
    <row r="4098" spans="1:4" x14ac:dyDescent="0.3">
      <c r="A4098">
        <v>4097</v>
      </c>
      <c r="B4098" s="14">
        <v>45.676449723555173</v>
      </c>
      <c r="C4098" s="14">
        <v>33.8386923865611</v>
      </c>
      <c r="D4098" s="5">
        <v>45.110492666866421</v>
      </c>
    </row>
    <row r="4099" spans="1:4" x14ac:dyDescent="0.3">
      <c r="A4099">
        <v>4098</v>
      </c>
      <c r="B4099" s="14">
        <v>41.761140705863149</v>
      </c>
      <c r="C4099" s="14">
        <v>34.094410039915459</v>
      </c>
      <c r="D4099" s="5">
        <v>41.473651180130879</v>
      </c>
    </row>
    <row r="4100" spans="1:4" x14ac:dyDescent="0.3">
      <c r="A4100">
        <v>4099</v>
      </c>
      <c r="B4100" s="14">
        <v>43.46053080496543</v>
      </c>
      <c r="C4100" s="14">
        <v>33.516872598080717</v>
      </c>
      <c r="D4100" s="5">
        <v>45.019163459869333</v>
      </c>
    </row>
    <row r="4101" spans="1:4" x14ac:dyDescent="0.3">
      <c r="A4101">
        <v>4100</v>
      </c>
      <c r="B4101" s="14">
        <v>44.559356203626244</v>
      </c>
      <c r="C4101" s="14">
        <v>35.593526603119571</v>
      </c>
      <c r="D4101" s="5">
        <v>43.20807981072695</v>
      </c>
    </row>
    <row r="4102" spans="1:4" x14ac:dyDescent="0.3">
      <c r="A4102">
        <v>4101</v>
      </c>
      <c r="B4102" s="14">
        <v>42.536333528103334</v>
      </c>
      <c r="C4102" s="14">
        <v>32.047156577444255</v>
      </c>
      <c r="D4102" s="5">
        <v>43.588354695740392</v>
      </c>
    </row>
    <row r="4103" spans="1:4" x14ac:dyDescent="0.3">
      <c r="A4103">
        <v>4102</v>
      </c>
      <c r="B4103" s="14">
        <v>43.41000228837347</v>
      </c>
      <c r="C4103" s="14">
        <v>32.122195356194354</v>
      </c>
      <c r="D4103" s="5">
        <v>43.187633840125251</v>
      </c>
    </row>
    <row r="4104" spans="1:4" x14ac:dyDescent="0.3">
      <c r="A4104">
        <v>4103</v>
      </c>
      <c r="B4104" s="14">
        <v>42.254711008899726</v>
      </c>
      <c r="C4104" s="14">
        <v>35.300936463938214</v>
      </c>
      <c r="D4104" s="5">
        <v>41.17168707109375</v>
      </c>
    </row>
    <row r="4105" spans="1:4" x14ac:dyDescent="0.3">
      <c r="A4105">
        <v>4104</v>
      </c>
      <c r="B4105" s="14">
        <v>39.478767427373519</v>
      </c>
      <c r="C4105" s="14">
        <v>33.022956141267798</v>
      </c>
      <c r="D4105" s="5">
        <v>41.749514288757183</v>
      </c>
    </row>
    <row r="4106" spans="1:4" x14ac:dyDescent="0.3">
      <c r="A4106">
        <v>4105</v>
      </c>
      <c r="B4106" s="14">
        <v>41.46041683324254</v>
      </c>
      <c r="C4106" s="14">
        <v>34.143104420482572</v>
      </c>
      <c r="D4106" s="5">
        <v>45.198280851266148</v>
      </c>
    </row>
    <row r="4107" spans="1:4" x14ac:dyDescent="0.3">
      <c r="A4107">
        <v>4106</v>
      </c>
      <c r="B4107" s="14">
        <v>42.71163122215868</v>
      </c>
      <c r="C4107" s="14">
        <v>34.674089613717577</v>
      </c>
      <c r="D4107" s="5">
        <v>41.847855985782068</v>
      </c>
    </row>
    <row r="4108" spans="1:4" x14ac:dyDescent="0.3">
      <c r="A4108">
        <v>4107</v>
      </c>
      <c r="B4108" s="14">
        <v>41.7871939041556</v>
      </c>
      <c r="C4108" s="14">
        <v>35.578289044709393</v>
      </c>
      <c r="D4108" s="5">
        <v>44.014795067427329</v>
      </c>
    </row>
    <row r="4109" spans="1:4" x14ac:dyDescent="0.3">
      <c r="A4109">
        <v>4108</v>
      </c>
      <c r="B4109" s="14">
        <v>40.331990527332543</v>
      </c>
      <c r="C4109" s="14">
        <v>33.751336091882429</v>
      </c>
      <c r="D4109" s="5">
        <v>40.589402392954753</v>
      </c>
    </row>
    <row r="4110" spans="1:4" x14ac:dyDescent="0.3">
      <c r="A4110">
        <v>4109</v>
      </c>
      <c r="B4110" s="14">
        <v>41.891741836161152</v>
      </c>
      <c r="C4110" s="14">
        <v>33.385426818564071</v>
      </c>
      <c r="D4110" s="5">
        <v>41.602164548547265</v>
      </c>
    </row>
    <row r="4111" spans="1:4" x14ac:dyDescent="0.3">
      <c r="A4111">
        <v>4110</v>
      </c>
      <c r="B4111" s="14">
        <v>41.690079715345334</v>
      </c>
      <c r="C4111" s="14">
        <v>33.483519786546331</v>
      </c>
      <c r="D4111" s="5">
        <v>44.923771816058903</v>
      </c>
    </row>
    <row r="4112" spans="1:4" x14ac:dyDescent="0.3">
      <c r="A4112">
        <v>4111</v>
      </c>
      <c r="B4112" s="14">
        <v>40.622641875445296</v>
      </c>
      <c r="C4112" s="14">
        <v>34.653649153934055</v>
      </c>
      <c r="D4112" s="5">
        <v>42.167482858650658</v>
      </c>
    </row>
    <row r="4113" spans="1:4" x14ac:dyDescent="0.3">
      <c r="A4113">
        <v>4112</v>
      </c>
      <c r="B4113" s="14">
        <v>42.742807314482548</v>
      </c>
      <c r="C4113" s="14">
        <v>34.715862390091871</v>
      </c>
      <c r="D4113" s="5">
        <v>42.21751329048552</v>
      </c>
    </row>
    <row r="4114" spans="1:4" x14ac:dyDescent="0.3">
      <c r="A4114">
        <v>4113</v>
      </c>
      <c r="B4114" s="14">
        <v>45.063254255883571</v>
      </c>
      <c r="C4114" s="14">
        <v>33.762229279014775</v>
      </c>
      <c r="D4114" s="5">
        <v>45.804646433656124</v>
      </c>
    </row>
    <row r="4115" spans="1:4" x14ac:dyDescent="0.3">
      <c r="A4115">
        <v>4114</v>
      </c>
      <c r="B4115" s="14">
        <v>43.411872527275456</v>
      </c>
      <c r="C4115" s="14">
        <v>33.812559515900347</v>
      </c>
      <c r="D4115" s="5">
        <v>39.800140997552532</v>
      </c>
    </row>
    <row r="4116" spans="1:4" x14ac:dyDescent="0.3">
      <c r="A4116">
        <v>4115</v>
      </c>
      <c r="B4116" s="14">
        <v>46.708372231751511</v>
      </c>
      <c r="C4116" s="14">
        <v>35.094304239258413</v>
      </c>
      <c r="D4116" s="5">
        <v>43.057425098173908</v>
      </c>
    </row>
    <row r="4117" spans="1:4" x14ac:dyDescent="0.3">
      <c r="A4117">
        <v>4116</v>
      </c>
      <c r="B4117" s="14">
        <v>44.318731771778644</v>
      </c>
      <c r="C4117" s="14">
        <v>34.733710907231526</v>
      </c>
      <c r="D4117" s="5">
        <v>42.337173092137569</v>
      </c>
    </row>
    <row r="4118" spans="1:4" x14ac:dyDescent="0.3">
      <c r="A4118">
        <v>4117</v>
      </c>
      <c r="B4118" s="14">
        <v>44.484488706874323</v>
      </c>
      <c r="C4118" s="14">
        <v>31.835745420810557</v>
      </c>
      <c r="D4118" s="5">
        <v>43.826122776624679</v>
      </c>
    </row>
    <row r="4119" spans="1:4" x14ac:dyDescent="0.3">
      <c r="A4119">
        <v>4118</v>
      </c>
      <c r="B4119" s="14">
        <v>45.038517593411413</v>
      </c>
      <c r="C4119" s="14">
        <v>33.805180467789185</v>
      </c>
      <c r="D4119" s="5">
        <v>43.225688133062633</v>
      </c>
    </row>
    <row r="4120" spans="1:4" x14ac:dyDescent="0.3">
      <c r="A4120">
        <v>4119</v>
      </c>
      <c r="B4120" s="14">
        <v>43.471491525329775</v>
      </c>
      <c r="C4120" s="14">
        <v>33.755305789903737</v>
      </c>
      <c r="D4120" s="5">
        <v>43.950670183810836</v>
      </c>
    </row>
    <row r="4121" spans="1:4" x14ac:dyDescent="0.3">
      <c r="A4121">
        <v>4120</v>
      </c>
      <c r="B4121" s="14">
        <v>43.364866169429888</v>
      </c>
      <c r="C4121" s="14">
        <v>32.875820032483084</v>
      </c>
      <c r="D4121" s="5">
        <v>45.585143602336714</v>
      </c>
    </row>
    <row r="4122" spans="1:4" x14ac:dyDescent="0.3">
      <c r="A4122">
        <v>4121</v>
      </c>
      <c r="B4122" s="14">
        <v>44.402890201522652</v>
      </c>
      <c r="C4122" s="14">
        <v>32.143041944800714</v>
      </c>
      <c r="D4122" s="5">
        <v>44.657450590468002</v>
      </c>
    </row>
    <row r="4123" spans="1:4" x14ac:dyDescent="0.3">
      <c r="A4123">
        <v>4122</v>
      </c>
      <c r="B4123" s="14">
        <v>44.100503755224437</v>
      </c>
      <c r="C4123" s="14">
        <v>32.070336110513473</v>
      </c>
      <c r="D4123" s="5">
        <v>43.731304773910097</v>
      </c>
    </row>
    <row r="4124" spans="1:4" x14ac:dyDescent="0.3">
      <c r="A4124">
        <v>4123</v>
      </c>
      <c r="B4124" s="14">
        <v>42.610083168245453</v>
      </c>
      <c r="C4124" s="14">
        <v>34.596984038231582</v>
      </c>
      <c r="D4124" s="5">
        <v>41.06696231855102</v>
      </c>
    </row>
    <row r="4125" spans="1:4" x14ac:dyDescent="0.3">
      <c r="A4125">
        <v>4124</v>
      </c>
      <c r="B4125" s="14">
        <v>40.932036559515396</v>
      </c>
      <c r="C4125" s="14">
        <v>32.88064047262683</v>
      </c>
      <c r="D4125" s="5">
        <v>43.481177227944343</v>
      </c>
    </row>
    <row r="4126" spans="1:4" x14ac:dyDescent="0.3">
      <c r="A4126">
        <v>4125</v>
      </c>
      <c r="B4126" s="14">
        <v>42.931795569774685</v>
      </c>
      <c r="C4126" s="14">
        <v>35.676555857682132</v>
      </c>
      <c r="D4126" s="5">
        <v>42.85092507865</v>
      </c>
    </row>
    <row r="4127" spans="1:4" x14ac:dyDescent="0.3">
      <c r="A4127">
        <v>4126</v>
      </c>
      <c r="B4127" s="14">
        <v>42.339311985069912</v>
      </c>
      <c r="C4127" s="14">
        <v>33.909716929055534</v>
      </c>
      <c r="D4127" s="5">
        <v>41.75474713601146</v>
      </c>
    </row>
    <row r="4128" spans="1:4" x14ac:dyDescent="0.3">
      <c r="A4128">
        <v>4127</v>
      </c>
      <c r="B4128" s="14">
        <v>42.046690094670943</v>
      </c>
      <c r="C4128" s="14">
        <v>34.818514184501012</v>
      </c>
      <c r="D4128" s="5">
        <v>40.76648005374868</v>
      </c>
    </row>
    <row r="4129" spans="1:4" x14ac:dyDescent="0.3">
      <c r="A4129">
        <v>4128</v>
      </c>
      <c r="B4129" s="14">
        <v>43.32688783312264</v>
      </c>
      <c r="C4129" s="14">
        <v>34.929568817985448</v>
      </c>
      <c r="D4129" s="5">
        <v>44.906803388367031</v>
      </c>
    </row>
    <row r="4130" spans="1:4" x14ac:dyDescent="0.3">
      <c r="A4130">
        <v>4129</v>
      </c>
      <c r="B4130" s="14">
        <v>44.834276016566548</v>
      </c>
      <c r="C4130" s="14">
        <v>35.123824589372973</v>
      </c>
      <c r="D4130" s="5">
        <v>44.029315218840807</v>
      </c>
    </row>
    <row r="4131" spans="1:4" x14ac:dyDescent="0.3">
      <c r="A4131">
        <v>4130</v>
      </c>
      <c r="B4131" s="14">
        <v>42.311205763449237</v>
      </c>
      <c r="C4131" s="14">
        <v>34.415102646437219</v>
      </c>
      <c r="D4131" s="5">
        <v>44.508753206499811</v>
      </c>
    </row>
    <row r="4132" spans="1:4" x14ac:dyDescent="0.3">
      <c r="A4132">
        <v>4131</v>
      </c>
      <c r="B4132" s="14">
        <v>44.270095710576634</v>
      </c>
      <c r="C4132" s="14">
        <v>33.104000406194409</v>
      </c>
      <c r="D4132" s="5">
        <v>42.918400502197571</v>
      </c>
    </row>
    <row r="4133" spans="1:4" x14ac:dyDescent="0.3">
      <c r="A4133">
        <v>4132</v>
      </c>
      <c r="B4133" s="14">
        <v>41.738037405830404</v>
      </c>
      <c r="C4133" s="14">
        <v>37.82488682721101</v>
      </c>
      <c r="D4133" s="5">
        <v>43.039161214882292</v>
      </c>
    </row>
    <row r="4134" spans="1:4" x14ac:dyDescent="0.3">
      <c r="A4134">
        <v>4133</v>
      </c>
      <c r="B4134" s="14">
        <v>43.221842971700966</v>
      </c>
      <c r="C4134" s="14">
        <v>34.541678647170592</v>
      </c>
      <c r="D4134" s="5">
        <v>41.317102163588572</v>
      </c>
    </row>
    <row r="4135" spans="1:4" x14ac:dyDescent="0.3">
      <c r="A4135">
        <v>4134</v>
      </c>
      <c r="B4135" s="14">
        <v>43.218030858915718</v>
      </c>
      <c r="C4135" s="14">
        <v>32.437864161284999</v>
      </c>
      <c r="D4135" s="5">
        <v>41.891197917729166</v>
      </c>
    </row>
    <row r="4136" spans="1:4" x14ac:dyDescent="0.3">
      <c r="A4136">
        <v>4135</v>
      </c>
      <c r="B4136" s="14">
        <v>42.066554106624096</v>
      </c>
      <c r="C4136" s="14">
        <v>32.891005058566506</v>
      </c>
      <c r="D4136" s="5">
        <v>42.678688052821386</v>
      </c>
    </row>
    <row r="4137" spans="1:4" x14ac:dyDescent="0.3">
      <c r="A4137">
        <v>4136</v>
      </c>
      <c r="B4137" s="14">
        <v>45.896006672762709</v>
      </c>
      <c r="C4137" s="14">
        <v>34.589476172340461</v>
      </c>
      <c r="D4137" s="5">
        <v>43.024854140479974</v>
      </c>
    </row>
    <row r="4138" spans="1:4" x14ac:dyDescent="0.3">
      <c r="A4138">
        <v>4137</v>
      </c>
      <c r="B4138" s="14">
        <v>44.564408346891497</v>
      </c>
      <c r="C4138" s="14">
        <v>33.110289872057713</v>
      </c>
      <c r="D4138" s="5">
        <v>40.281335606108847</v>
      </c>
    </row>
    <row r="4139" spans="1:4" x14ac:dyDescent="0.3">
      <c r="A4139">
        <v>4138</v>
      </c>
      <c r="B4139" s="14">
        <v>44.372267236302797</v>
      </c>
      <c r="C4139" s="14">
        <v>33.853937283035165</v>
      </c>
      <c r="D4139" s="5">
        <v>43.195332019124507</v>
      </c>
    </row>
    <row r="4140" spans="1:4" x14ac:dyDescent="0.3">
      <c r="A4140">
        <v>4139</v>
      </c>
      <c r="B4140" s="14">
        <v>43.314207955030717</v>
      </c>
      <c r="C4140" s="14">
        <v>31.686093396653725</v>
      </c>
      <c r="D4140" s="5">
        <v>45.111047051208452</v>
      </c>
    </row>
    <row r="4141" spans="1:4" x14ac:dyDescent="0.3">
      <c r="A4141">
        <v>4140</v>
      </c>
      <c r="B4141" s="14">
        <v>44.675275645697837</v>
      </c>
      <c r="C4141" s="14">
        <v>35.193196928747774</v>
      </c>
      <c r="D4141" s="5">
        <v>39.932587986634523</v>
      </c>
    </row>
    <row r="4142" spans="1:4" x14ac:dyDescent="0.3">
      <c r="A4142">
        <v>4141</v>
      </c>
      <c r="B4142" s="14">
        <v>42.786284159551421</v>
      </c>
      <c r="C4142" s="14">
        <v>34.602275700675584</v>
      </c>
      <c r="D4142" s="5">
        <v>42.561356675876695</v>
      </c>
    </row>
    <row r="4143" spans="1:4" x14ac:dyDescent="0.3">
      <c r="A4143">
        <v>4142</v>
      </c>
      <c r="B4143" s="14">
        <v>41.282550680925276</v>
      </c>
      <c r="C4143" s="14">
        <v>32.597367488283844</v>
      </c>
      <c r="D4143" s="5">
        <v>44.501880826241347</v>
      </c>
    </row>
    <row r="4144" spans="1:4" x14ac:dyDescent="0.3">
      <c r="A4144">
        <v>4143</v>
      </c>
      <c r="B4144" s="14">
        <v>43.236686730541798</v>
      </c>
      <c r="C4144" s="14">
        <v>36.119627724385246</v>
      </c>
      <c r="D4144" s="5">
        <v>43.500027171297582</v>
      </c>
    </row>
    <row r="4145" spans="1:4" x14ac:dyDescent="0.3">
      <c r="A4145">
        <v>4144</v>
      </c>
      <c r="B4145" s="14">
        <v>43.71263374263588</v>
      </c>
      <c r="C4145" s="14">
        <v>33.377129534343879</v>
      </c>
      <c r="D4145" s="5">
        <v>45.586969635142182</v>
      </c>
    </row>
    <row r="4146" spans="1:4" x14ac:dyDescent="0.3">
      <c r="A4146">
        <v>4145</v>
      </c>
      <c r="B4146" s="14">
        <v>43.238397352223117</v>
      </c>
      <c r="C4146" s="14">
        <v>34.916370423572289</v>
      </c>
      <c r="D4146" s="5">
        <v>45.320320992263916</v>
      </c>
    </row>
    <row r="4147" spans="1:4" x14ac:dyDescent="0.3">
      <c r="A4147">
        <v>4146</v>
      </c>
      <c r="B4147" s="14">
        <v>41.327550038439483</v>
      </c>
      <c r="C4147" s="14">
        <v>34.550516608472726</v>
      </c>
      <c r="D4147" s="5">
        <v>42.516864417988998</v>
      </c>
    </row>
    <row r="4148" spans="1:4" x14ac:dyDescent="0.3">
      <c r="A4148">
        <v>4147</v>
      </c>
      <c r="B4148" s="14">
        <v>41.052822260351107</v>
      </c>
      <c r="C4148" s="14">
        <v>36.213785125892834</v>
      </c>
      <c r="D4148" s="5">
        <v>44.937409047162497</v>
      </c>
    </row>
    <row r="4149" spans="1:4" x14ac:dyDescent="0.3">
      <c r="A4149">
        <v>4148</v>
      </c>
      <c r="B4149" s="14">
        <v>46.285249739083156</v>
      </c>
      <c r="C4149" s="14">
        <v>35.399034613454575</v>
      </c>
      <c r="D4149" s="5">
        <v>43.032654549095028</v>
      </c>
    </row>
    <row r="4150" spans="1:4" x14ac:dyDescent="0.3">
      <c r="A4150">
        <v>4149</v>
      </c>
      <c r="B4150" s="14">
        <v>46.014472831945604</v>
      </c>
      <c r="C4150" s="14">
        <v>34.560430884440827</v>
      </c>
      <c r="D4150" s="5">
        <v>42.385086862853235</v>
      </c>
    </row>
    <row r="4151" spans="1:4" x14ac:dyDescent="0.3">
      <c r="A4151">
        <v>4150</v>
      </c>
      <c r="B4151" s="14">
        <v>44.058327958676287</v>
      </c>
      <c r="C4151" s="14">
        <v>35.625627995734369</v>
      </c>
      <c r="D4151" s="5">
        <v>44.581290285356609</v>
      </c>
    </row>
    <row r="4152" spans="1:4" x14ac:dyDescent="0.3">
      <c r="A4152">
        <v>4151</v>
      </c>
      <c r="B4152" s="14">
        <v>42.938971478874784</v>
      </c>
      <c r="C4152" s="14">
        <v>34.626460731811008</v>
      </c>
      <c r="D4152" s="5">
        <v>41.873368756516513</v>
      </c>
    </row>
    <row r="4153" spans="1:4" x14ac:dyDescent="0.3">
      <c r="A4153">
        <v>4152</v>
      </c>
      <c r="B4153" s="14">
        <v>42.18459467648055</v>
      </c>
      <c r="C4153" s="14">
        <v>31.639062483375376</v>
      </c>
      <c r="D4153" s="5">
        <v>44.920244374902381</v>
      </c>
    </row>
    <row r="4154" spans="1:4" x14ac:dyDescent="0.3">
      <c r="A4154">
        <v>4153</v>
      </c>
      <c r="B4154" s="14">
        <v>43.040416723947885</v>
      </c>
      <c r="C4154" s="14">
        <v>35.075248483609442</v>
      </c>
      <c r="D4154" s="5">
        <v>45.314061494796832</v>
      </c>
    </row>
    <row r="4155" spans="1:4" x14ac:dyDescent="0.3">
      <c r="A4155">
        <v>4154</v>
      </c>
      <c r="B4155" s="14">
        <v>44.986877693245141</v>
      </c>
      <c r="C4155" s="14">
        <v>32.600857612203754</v>
      </c>
      <c r="D4155" s="5">
        <v>43.197651716651016</v>
      </c>
    </row>
    <row r="4156" spans="1:4" x14ac:dyDescent="0.3">
      <c r="A4156">
        <v>4155</v>
      </c>
      <c r="B4156" s="14">
        <v>42.990878639690585</v>
      </c>
      <c r="C4156" s="14">
        <v>35.152526898167565</v>
      </c>
      <c r="D4156" s="5">
        <v>44.478614681784727</v>
      </c>
    </row>
    <row r="4157" spans="1:4" x14ac:dyDescent="0.3">
      <c r="A4157">
        <v>4156</v>
      </c>
      <c r="B4157" s="14">
        <v>44.624939698620246</v>
      </c>
      <c r="C4157" s="14">
        <v>33.06555813707287</v>
      </c>
      <c r="D4157" s="5">
        <v>40.751754326116171</v>
      </c>
    </row>
    <row r="4158" spans="1:4" x14ac:dyDescent="0.3">
      <c r="A4158">
        <v>4157</v>
      </c>
      <c r="B4158" s="14">
        <v>39.734978750842657</v>
      </c>
      <c r="C4158" s="14">
        <v>34.610574485978795</v>
      </c>
      <c r="D4158" s="5">
        <v>43.238157096434975</v>
      </c>
    </row>
    <row r="4159" spans="1:4" x14ac:dyDescent="0.3">
      <c r="A4159">
        <v>4158</v>
      </c>
      <c r="B4159" s="14">
        <v>44.801990590805573</v>
      </c>
      <c r="C4159" s="14">
        <v>32.001197730638992</v>
      </c>
      <c r="D4159" s="5">
        <v>45.089313500775376</v>
      </c>
    </row>
    <row r="4160" spans="1:4" x14ac:dyDescent="0.3">
      <c r="A4160">
        <v>4159</v>
      </c>
      <c r="B4160" s="14">
        <v>44.189148234402317</v>
      </c>
      <c r="C4160" s="14">
        <v>33.10003936698039</v>
      </c>
      <c r="D4160" s="5">
        <v>42.743610868141808</v>
      </c>
    </row>
    <row r="4161" spans="1:4" x14ac:dyDescent="0.3">
      <c r="A4161">
        <v>4160</v>
      </c>
      <c r="B4161" s="14">
        <v>41.440780355482183</v>
      </c>
      <c r="C4161" s="14">
        <v>34.981720525795701</v>
      </c>
      <c r="D4161" s="5">
        <v>42.768963380839502</v>
      </c>
    </row>
    <row r="4162" spans="1:4" x14ac:dyDescent="0.3">
      <c r="A4162">
        <v>4161</v>
      </c>
      <c r="B4162" s="14">
        <v>42.808511643286543</v>
      </c>
      <c r="C4162" s="14">
        <v>36.767798660887458</v>
      </c>
      <c r="D4162" s="5">
        <v>42.310708361526281</v>
      </c>
    </row>
    <row r="4163" spans="1:4" x14ac:dyDescent="0.3">
      <c r="A4163">
        <v>4162</v>
      </c>
      <c r="B4163" s="14">
        <v>42.075424921884313</v>
      </c>
      <c r="C4163" s="14">
        <v>35.411401054773641</v>
      </c>
      <c r="D4163" s="5">
        <v>44.604633479361055</v>
      </c>
    </row>
    <row r="4164" spans="1:4" x14ac:dyDescent="0.3">
      <c r="A4164">
        <v>4163</v>
      </c>
      <c r="B4164" s="14">
        <v>44.109890168727681</v>
      </c>
      <c r="C4164" s="14">
        <v>34.030289600345078</v>
      </c>
      <c r="D4164" s="5">
        <v>44.671932340881078</v>
      </c>
    </row>
    <row r="4165" spans="1:4" x14ac:dyDescent="0.3">
      <c r="A4165">
        <v>4164</v>
      </c>
      <c r="B4165" s="14">
        <v>44.343243961630705</v>
      </c>
      <c r="C4165" s="14">
        <v>33.920248259207348</v>
      </c>
      <c r="D4165" s="5">
        <v>43.05072770423714</v>
      </c>
    </row>
    <row r="4166" spans="1:4" x14ac:dyDescent="0.3">
      <c r="A4166">
        <v>4165</v>
      </c>
      <c r="B4166" s="14">
        <v>42.065898204130505</v>
      </c>
      <c r="C4166" s="14">
        <v>33.67842037403652</v>
      </c>
      <c r="D4166" s="5">
        <v>42.640577318727161</v>
      </c>
    </row>
    <row r="4167" spans="1:4" x14ac:dyDescent="0.3">
      <c r="A4167">
        <v>4166</v>
      </c>
      <c r="B4167" s="14">
        <v>44.876646700886695</v>
      </c>
      <c r="C4167" s="14">
        <v>34.086263131831672</v>
      </c>
      <c r="D4167" s="5">
        <v>43.560157092254371</v>
      </c>
    </row>
    <row r="4168" spans="1:4" x14ac:dyDescent="0.3">
      <c r="A4168">
        <v>4167</v>
      </c>
      <c r="B4168" s="14">
        <v>41.410977337401697</v>
      </c>
      <c r="C4168" s="14">
        <v>32.459442432195857</v>
      </c>
      <c r="D4168" s="5">
        <v>45.907098421960171</v>
      </c>
    </row>
    <row r="4169" spans="1:4" x14ac:dyDescent="0.3">
      <c r="A4169">
        <v>4168</v>
      </c>
      <c r="B4169" s="14">
        <v>41.159517274242859</v>
      </c>
      <c r="C4169" s="14">
        <v>35.916850385740119</v>
      </c>
      <c r="D4169" s="5">
        <v>45.328263190856305</v>
      </c>
    </row>
    <row r="4170" spans="1:4" x14ac:dyDescent="0.3">
      <c r="A4170">
        <v>4169</v>
      </c>
      <c r="B4170" s="14">
        <v>44.754606364285188</v>
      </c>
      <c r="C4170" s="14">
        <v>32.673939895883763</v>
      </c>
      <c r="D4170" s="5">
        <v>43.326006533201728</v>
      </c>
    </row>
    <row r="4171" spans="1:4" x14ac:dyDescent="0.3">
      <c r="A4171">
        <v>4170</v>
      </c>
      <c r="B4171" s="14">
        <v>45.633729545930372</v>
      </c>
      <c r="C4171" s="14">
        <v>36.825118733649553</v>
      </c>
      <c r="D4171" s="5">
        <v>42.798996632759476</v>
      </c>
    </row>
    <row r="4172" spans="1:4" x14ac:dyDescent="0.3">
      <c r="A4172">
        <v>4171</v>
      </c>
      <c r="B4172" s="14">
        <v>42.115271266700006</v>
      </c>
      <c r="C4172" s="14">
        <v>34.19269109338854</v>
      </c>
      <c r="D4172" s="5">
        <v>41.097866328919316</v>
      </c>
    </row>
    <row r="4173" spans="1:4" x14ac:dyDescent="0.3">
      <c r="A4173">
        <v>4172</v>
      </c>
      <c r="B4173" s="14">
        <v>42.870680874146359</v>
      </c>
      <c r="C4173" s="14">
        <v>35.31026967799373</v>
      </c>
      <c r="D4173" s="5">
        <v>41.442129624944492</v>
      </c>
    </row>
    <row r="4174" spans="1:4" x14ac:dyDescent="0.3">
      <c r="A4174">
        <v>4173</v>
      </c>
      <c r="B4174" s="14">
        <v>43.457964258903097</v>
      </c>
      <c r="C4174" s="14">
        <v>33.823251970420642</v>
      </c>
      <c r="D4174" s="5">
        <v>41.325217876854772</v>
      </c>
    </row>
    <row r="4175" spans="1:4" x14ac:dyDescent="0.3">
      <c r="A4175">
        <v>4174</v>
      </c>
      <c r="B4175" s="14">
        <v>44.201588506013259</v>
      </c>
      <c r="C4175" s="14">
        <v>35.978226704706486</v>
      </c>
      <c r="D4175" s="5">
        <v>43.221155770934381</v>
      </c>
    </row>
    <row r="4176" spans="1:4" x14ac:dyDescent="0.3">
      <c r="A4176">
        <v>4175</v>
      </c>
      <c r="B4176" s="14">
        <v>41.91430163670455</v>
      </c>
      <c r="C4176" s="14">
        <v>34.927243964944054</v>
      </c>
      <c r="D4176" s="5">
        <v>45.933357963626221</v>
      </c>
    </row>
    <row r="4177" spans="1:4" x14ac:dyDescent="0.3">
      <c r="A4177">
        <v>4176</v>
      </c>
      <c r="B4177" s="14">
        <v>42.694742818852809</v>
      </c>
      <c r="C4177" s="14">
        <v>35.975920392139564</v>
      </c>
      <c r="D4177" s="5">
        <v>42.732680454089603</v>
      </c>
    </row>
    <row r="4178" spans="1:4" x14ac:dyDescent="0.3">
      <c r="A4178">
        <v>4177</v>
      </c>
      <c r="B4178" s="14">
        <v>43.289489869933924</v>
      </c>
      <c r="C4178" s="14">
        <v>34.884166538292732</v>
      </c>
      <c r="D4178" s="5">
        <v>42.775639356848849</v>
      </c>
    </row>
    <row r="4179" spans="1:4" x14ac:dyDescent="0.3">
      <c r="A4179">
        <v>4178</v>
      </c>
      <c r="B4179" s="14">
        <v>44.737865838670309</v>
      </c>
      <c r="C4179" s="14">
        <v>34.891912263822618</v>
      </c>
      <c r="D4179" s="5">
        <v>44.239576762344022</v>
      </c>
    </row>
    <row r="4180" spans="1:4" x14ac:dyDescent="0.3">
      <c r="A4180">
        <v>4179</v>
      </c>
      <c r="B4180" s="14">
        <v>43.931707672817922</v>
      </c>
      <c r="C4180" s="14">
        <v>35.403607788929477</v>
      </c>
      <c r="D4180" s="5">
        <v>41.791914179698495</v>
      </c>
    </row>
    <row r="4181" spans="1:4" x14ac:dyDescent="0.3">
      <c r="A4181">
        <v>4180</v>
      </c>
      <c r="B4181" s="14">
        <v>45.221141154109567</v>
      </c>
      <c r="C4181" s="14">
        <v>34.668391395143956</v>
      </c>
      <c r="D4181" s="5">
        <v>44.940315358358546</v>
      </c>
    </row>
    <row r="4182" spans="1:4" x14ac:dyDescent="0.3">
      <c r="A4182">
        <v>4181</v>
      </c>
      <c r="B4182" s="14">
        <v>43.787198037835992</v>
      </c>
      <c r="C4182" s="14">
        <v>34.549943986683147</v>
      </c>
      <c r="D4182" s="5">
        <v>43.566856304826615</v>
      </c>
    </row>
    <row r="4183" spans="1:4" x14ac:dyDescent="0.3">
      <c r="A4183">
        <v>4182</v>
      </c>
      <c r="B4183" s="14">
        <v>41.645461021266264</v>
      </c>
      <c r="C4183" s="14">
        <v>34.956142575405771</v>
      </c>
      <c r="D4183" s="5">
        <v>43.527447381424821</v>
      </c>
    </row>
    <row r="4184" spans="1:4" x14ac:dyDescent="0.3">
      <c r="A4184">
        <v>4183</v>
      </c>
      <c r="B4184" s="14">
        <v>44.351604855062206</v>
      </c>
      <c r="C4184" s="14">
        <v>33.40418508964126</v>
      </c>
      <c r="D4184" s="5">
        <v>43.981730601316592</v>
      </c>
    </row>
    <row r="4185" spans="1:4" x14ac:dyDescent="0.3">
      <c r="A4185">
        <v>4184</v>
      </c>
      <c r="B4185" s="14">
        <v>41.946911407670335</v>
      </c>
      <c r="C4185" s="14">
        <v>35.371088514817579</v>
      </c>
      <c r="D4185" s="5">
        <v>41.448471147777944</v>
      </c>
    </row>
    <row r="4186" spans="1:4" x14ac:dyDescent="0.3">
      <c r="A4186">
        <v>4185</v>
      </c>
      <c r="B4186" s="14">
        <v>44.004068061613935</v>
      </c>
      <c r="C4186" s="14">
        <v>31.678614061100891</v>
      </c>
      <c r="D4186" s="5">
        <v>41.754170725209555</v>
      </c>
    </row>
    <row r="4187" spans="1:4" x14ac:dyDescent="0.3">
      <c r="A4187">
        <v>4186</v>
      </c>
      <c r="B4187" s="14">
        <v>40.60193214870386</v>
      </c>
      <c r="C4187" s="14">
        <v>32.664985674858869</v>
      </c>
      <c r="D4187" s="5">
        <v>41.644424179004226</v>
      </c>
    </row>
    <row r="4188" spans="1:4" x14ac:dyDescent="0.3">
      <c r="A4188">
        <v>4187</v>
      </c>
      <c r="B4188" s="14">
        <v>43.906093154661207</v>
      </c>
      <c r="C4188" s="14">
        <v>36.053832597899884</v>
      </c>
      <c r="D4188" s="5">
        <v>45.174791161899606</v>
      </c>
    </row>
    <row r="4189" spans="1:4" x14ac:dyDescent="0.3">
      <c r="A4189">
        <v>4188</v>
      </c>
      <c r="B4189" s="14">
        <v>41.92161357059269</v>
      </c>
      <c r="C4189" s="14">
        <v>35.072269923814012</v>
      </c>
      <c r="D4189" s="5">
        <v>44.112186621875423</v>
      </c>
    </row>
    <row r="4190" spans="1:4" x14ac:dyDescent="0.3">
      <c r="A4190">
        <v>4189</v>
      </c>
      <c r="B4190" s="14">
        <v>45.224305443165051</v>
      </c>
      <c r="C4190" s="14">
        <v>34.112765498274456</v>
      </c>
      <c r="D4190" s="5">
        <v>44.453169688410895</v>
      </c>
    </row>
    <row r="4191" spans="1:4" x14ac:dyDescent="0.3">
      <c r="A4191">
        <v>4190</v>
      </c>
      <c r="B4191" s="14">
        <v>45.6874362462218</v>
      </c>
      <c r="C4191" s="14">
        <v>36.045037199728469</v>
      </c>
      <c r="D4191" s="5">
        <v>45.106626246572191</v>
      </c>
    </row>
    <row r="4192" spans="1:4" x14ac:dyDescent="0.3">
      <c r="A4192">
        <v>4191</v>
      </c>
      <c r="B4192" s="14">
        <v>45.170249366192301</v>
      </c>
      <c r="C4192" s="14">
        <v>33.598343335542133</v>
      </c>
      <c r="D4192" s="5">
        <v>43.534594503765327</v>
      </c>
    </row>
    <row r="4193" spans="1:4" x14ac:dyDescent="0.3">
      <c r="A4193">
        <v>4192</v>
      </c>
      <c r="B4193" s="14">
        <v>43.01925310898779</v>
      </c>
      <c r="C4193" s="14">
        <v>35.232042096469428</v>
      </c>
      <c r="D4193" s="5">
        <v>39.758303637150043</v>
      </c>
    </row>
    <row r="4194" spans="1:4" x14ac:dyDescent="0.3">
      <c r="A4194">
        <v>4193</v>
      </c>
      <c r="B4194" s="14">
        <v>43.668951300799911</v>
      </c>
      <c r="C4194" s="14">
        <v>34.415148919639122</v>
      </c>
      <c r="D4194" s="5">
        <v>44.648563898330401</v>
      </c>
    </row>
    <row r="4195" spans="1:4" x14ac:dyDescent="0.3">
      <c r="A4195">
        <v>4194</v>
      </c>
      <c r="B4195" s="14">
        <v>43.307004321618386</v>
      </c>
      <c r="C4195" s="14">
        <v>32.490812659144353</v>
      </c>
      <c r="D4195" s="5">
        <v>44.61325657025715</v>
      </c>
    </row>
    <row r="4196" spans="1:4" x14ac:dyDescent="0.3">
      <c r="A4196">
        <v>4195</v>
      </c>
      <c r="B4196" s="14">
        <v>43.237927764739723</v>
      </c>
      <c r="C4196" s="14">
        <v>34.97404137029028</v>
      </c>
      <c r="D4196" s="5">
        <v>41.105870143915858</v>
      </c>
    </row>
    <row r="4197" spans="1:4" x14ac:dyDescent="0.3">
      <c r="A4197">
        <v>4196</v>
      </c>
      <c r="B4197" s="14">
        <v>43.297156583804266</v>
      </c>
      <c r="C4197" s="14">
        <v>35.449084848810031</v>
      </c>
      <c r="D4197" s="5">
        <v>43.542315035267457</v>
      </c>
    </row>
    <row r="4198" spans="1:4" x14ac:dyDescent="0.3">
      <c r="A4198">
        <v>4197</v>
      </c>
      <c r="B4198" s="14">
        <v>43.170007054815649</v>
      </c>
      <c r="C4198" s="14">
        <v>33.884869188156273</v>
      </c>
      <c r="D4198" s="5">
        <v>43.871466771020025</v>
      </c>
    </row>
    <row r="4199" spans="1:4" x14ac:dyDescent="0.3">
      <c r="A4199">
        <v>4198</v>
      </c>
      <c r="B4199" s="14">
        <v>44.854402447139478</v>
      </c>
      <c r="C4199" s="14">
        <v>34.135157924329761</v>
      </c>
      <c r="D4199" s="5">
        <v>42.117653637471577</v>
      </c>
    </row>
    <row r="4200" spans="1:4" x14ac:dyDescent="0.3">
      <c r="A4200">
        <v>4199</v>
      </c>
      <c r="B4200" s="14">
        <v>43.142060393026377</v>
      </c>
      <c r="C4200" s="14">
        <v>33.633909778394276</v>
      </c>
      <c r="D4200" s="5">
        <v>41.637312318053098</v>
      </c>
    </row>
    <row r="4201" spans="1:4" x14ac:dyDescent="0.3">
      <c r="A4201">
        <v>4200</v>
      </c>
      <c r="B4201" s="14">
        <v>41.823099564660154</v>
      </c>
      <c r="C4201" s="14">
        <v>34.305281210013547</v>
      </c>
      <c r="D4201" s="5">
        <v>42.142110419356378</v>
      </c>
    </row>
    <row r="4202" spans="1:4" x14ac:dyDescent="0.3">
      <c r="A4202">
        <v>4201</v>
      </c>
      <c r="B4202" s="14">
        <v>42.544215152941753</v>
      </c>
      <c r="C4202" s="14">
        <v>33.344576501859486</v>
      </c>
      <c r="D4202" s="5">
        <v>42.837184390684449</v>
      </c>
    </row>
    <row r="4203" spans="1:4" x14ac:dyDescent="0.3">
      <c r="A4203">
        <v>4202</v>
      </c>
      <c r="B4203" s="14">
        <v>46.819147757056001</v>
      </c>
      <c r="C4203" s="14">
        <v>35.431094505583836</v>
      </c>
      <c r="D4203" s="5">
        <v>41.922684753437757</v>
      </c>
    </row>
    <row r="4204" spans="1:4" x14ac:dyDescent="0.3">
      <c r="A4204">
        <v>4203</v>
      </c>
      <c r="B4204" s="14">
        <v>42.154077625248824</v>
      </c>
      <c r="C4204" s="14">
        <v>34.630474847136824</v>
      </c>
      <c r="D4204" s="5">
        <v>43.724136988980419</v>
      </c>
    </row>
    <row r="4205" spans="1:4" x14ac:dyDescent="0.3">
      <c r="A4205">
        <v>4204</v>
      </c>
      <c r="B4205" s="14">
        <v>42.150513635179557</v>
      </c>
      <c r="C4205" s="14">
        <v>32.309509852373139</v>
      </c>
      <c r="D4205" s="5">
        <v>42.792375940209162</v>
      </c>
    </row>
    <row r="4206" spans="1:4" x14ac:dyDescent="0.3">
      <c r="A4206">
        <v>4205</v>
      </c>
      <c r="B4206" s="14">
        <v>43.937114255010165</v>
      </c>
      <c r="C4206" s="14">
        <v>34.272990516775202</v>
      </c>
      <c r="D4206" s="5">
        <v>41.857420248079229</v>
      </c>
    </row>
    <row r="4207" spans="1:4" x14ac:dyDescent="0.3">
      <c r="A4207">
        <v>4206</v>
      </c>
      <c r="B4207" s="14">
        <v>41.053586998384354</v>
      </c>
      <c r="C4207" s="14">
        <v>34.849556149270349</v>
      </c>
      <c r="D4207" s="5">
        <v>41.357309491028943</v>
      </c>
    </row>
    <row r="4208" spans="1:4" x14ac:dyDescent="0.3">
      <c r="A4208">
        <v>4207</v>
      </c>
      <c r="B4208" s="14">
        <v>44.849037395627505</v>
      </c>
      <c r="C4208" s="14">
        <v>34.642806812587168</v>
      </c>
      <c r="D4208" s="5">
        <v>44.632984032334178</v>
      </c>
    </row>
    <row r="4209" spans="1:4" x14ac:dyDescent="0.3">
      <c r="A4209">
        <v>4208</v>
      </c>
      <c r="B4209" s="14">
        <v>42.179122123359562</v>
      </c>
      <c r="C4209" s="14">
        <v>34.664137572027201</v>
      </c>
      <c r="D4209" s="5">
        <v>43.157827241241982</v>
      </c>
    </row>
    <row r="4210" spans="1:4" x14ac:dyDescent="0.3">
      <c r="A4210">
        <v>4209</v>
      </c>
      <c r="B4210" s="14">
        <v>45.038855472448695</v>
      </c>
      <c r="C4210" s="14">
        <v>35.276217795555425</v>
      </c>
      <c r="D4210" s="5">
        <v>44.402188614285571</v>
      </c>
    </row>
    <row r="4211" spans="1:4" x14ac:dyDescent="0.3">
      <c r="A4211">
        <v>4210</v>
      </c>
      <c r="B4211" s="14">
        <v>43.174021038627025</v>
      </c>
      <c r="C4211" s="14">
        <v>33.930569478332302</v>
      </c>
      <c r="D4211" s="5">
        <v>44.604057773159425</v>
      </c>
    </row>
    <row r="4212" spans="1:4" x14ac:dyDescent="0.3">
      <c r="A4212">
        <v>4211</v>
      </c>
      <c r="B4212" s="14">
        <v>46.190733519042041</v>
      </c>
      <c r="C4212" s="14">
        <v>34.8593278235114</v>
      </c>
      <c r="D4212" s="5">
        <v>44.969812125802612</v>
      </c>
    </row>
    <row r="4213" spans="1:4" x14ac:dyDescent="0.3">
      <c r="A4213">
        <v>4212</v>
      </c>
      <c r="B4213" s="14">
        <v>42.862538412029139</v>
      </c>
      <c r="C4213" s="14">
        <v>34.396047600616463</v>
      </c>
      <c r="D4213" s="5">
        <v>45.621238595117561</v>
      </c>
    </row>
    <row r="4214" spans="1:4" x14ac:dyDescent="0.3">
      <c r="A4214">
        <v>4213</v>
      </c>
      <c r="B4214" s="14">
        <v>42.797128871419346</v>
      </c>
      <c r="C4214" s="14">
        <v>35.624881371907932</v>
      </c>
      <c r="D4214" s="5">
        <v>42.580820385997015</v>
      </c>
    </row>
    <row r="4215" spans="1:4" x14ac:dyDescent="0.3">
      <c r="A4215">
        <v>4214</v>
      </c>
      <c r="B4215" s="14">
        <v>42.539181712691317</v>
      </c>
      <c r="C4215" s="14">
        <v>32.57551163404608</v>
      </c>
      <c r="D4215" s="5">
        <v>40.7385719802094</v>
      </c>
    </row>
    <row r="4216" spans="1:4" x14ac:dyDescent="0.3">
      <c r="A4216">
        <v>4215</v>
      </c>
      <c r="B4216" s="14">
        <v>43.500003572326264</v>
      </c>
      <c r="C4216" s="14">
        <v>33.58974585583033</v>
      </c>
      <c r="D4216" s="5">
        <v>44.008524295507087</v>
      </c>
    </row>
    <row r="4217" spans="1:4" x14ac:dyDescent="0.3">
      <c r="A4217">
        <v>4216</v>
      </c>
      <c r="B4217" s="14">
        <v>41.625767458425294</v>
      </c>
      <c r="C4217" s="14">
        <v>34.451531217086242</v>
      </c>
      <c r="D4217" s="5">
        <v>39.691872236088976</v>
      </c>
    </row>
    <row r="4218" spans="1:4" x14ac:dyDescent="0.3">
      <c r="A4218">
        <v>4217</v>
      </c>
      <c r="B4218" s="14">
        <v>41.391651793091235</v>
      </c>
      <c r="C4218" s="14">
        <v>35.1645101305173</v>
      </c>
      <c r="D4218" s="5">
        <v>45.29595502590935</v>
      </c>
    </row>
    <row r="4219" spans="1:4" x14ac:dyDescent="0.3">
      <c r="A4219">
        <v>4218</v>
      </c>
      <c r="B4219" s="14">
        <v>40.809301566031472</v>
      </c>
      <c r="C4219" s="14">
        <v>33.031375840382118</v>
      </c>
      <c r="D4219" s="5">
        <v>41.660162123609268</v>
      </c>
    </row>
    <row r="4220" spans="1:4" x14ac:dyDescent="0.3">
      <c r="A4220">
        <v>4219</v>
      </c>
      <c r="B4220" s="14">
        <v>41.265167320722327</v>
      </c>
      <c r="C4220" s="14">
        <v>33.016636122096827</v>
      </c>
      <c r="D4220" s="5">
        <v>41.725116252206931</v>
      </c>
    </row>
    <row r="4221" spans="1:4" x14ac:dyDescent="0.3">
      <c r="A4221">
        <v>4220</v>
      </c>
      <c r="B4221" s="14">
        <v>41.449028141956163</v>
      </c>
      <c r="C4221" s="14">
        <v>35.238040070592632</v>
      </c>
      <c r="D4221" s="5">
        <v>40.534265478510591</v>
      </c>
    </row>
    <row r="4222" spans="1:4" x14ac:dyDescent="0.3">
      <c r="A4222">
        <v>4221</v>
      </c>
      <c r="B4222" s="14">
        <v>44.041107305877567</v>
      </c>
      <c r="C4222" s="14">
        <v>33.321287951618906</v>
      </c>
      <c r="D4222" s="5">
        <v>45.852638293144651</v>
      </c>
    </row>
    <row r="4223" spans="1:4" x14ac:dyDescent="0.3">
      <c r="A4223">
        <v>4222</v>
      </c>
      <c r="B4223" s="14">
        <v>40.786452929021401</v>
      </c>
      <c r="C4223" s="14">
        <v>32.840022460803112</v>
      </c>
      <c r="D4223" s="5">
        <v>44.927645168667453</v>
      </c>
    </row>
    <row r="4224" spans="1:4" x14ac:dyDescent="0.3">
      <c r="A4224">
        <v>4223</v>
      </c>
      <c r="B4224" s="14">
        <v>42.057150920573378</v>
      </c>
      <c r="C4224" s="14">
        <v>33.59021146915677</v>
      </c>
      <c r="D4224" s="5">
        <v>45.528710413617667</v>
      </c>
    </row>
    <row r="4225" spans="1:4" x14ac:dyDescent="0.3">
      <c r="A4225">
        <v>4224</v>
      </c>
      <c r="B4225" s="14">
        <v>44.796393000649793</v>
      </c>
      <c r="C4225" s="14">
        <v>34.043489089917884</v>
      </c>
      <c r="D4225" s="5">
        <v>42.463344175472095</v>
      </c>
    </row>
    <row r="4226" spans="1:4" x14ac:dyDescent="0.3">
      <c r="A4226">
        <v>4225</v>
      </c>
      <c r="B4226" s="14">
        <v>42.565318754650391</v>
      </c>
      <c r="C4226" s="14">
        <v>35.475684818509116</v>
      </c>
      <c r="D4226" s="5">
        <v>44.757380958487481</v>
      </c>
    </row>
    <row r="4227" spans="1:4" x14ac:dyDescent="0.3">
      <c r="A4227">
        <v>4226</v>
      </c>
      <c r="B4227" s="14">
        <v>41.967601562678915</v>
      </c>
      <c r="C4227" s="14">
        <v>34.009664518002964</v>
      </c>
      <c r="D4227" s="5">
        <v>43.386636657259338</v>
      </c>
    </row>
    <row r="4228" spans="1:4" x14ac:dyDescent="0.3">
      <c r="A4228">
        <v>4227</v>
      </c>
      <c r="B4228" s="14">
        <v>45.779641305524891</v>
      </c>
      <c r="C4228" s="14">
        <v>35.108522788606628</v>
      </c>
      <c r="D4228" s="5">
        <v>41.222517652298201</v>
      </c>
    </row>
    <row r="4229" spans="1:4" x14ac:dyDescent="0.3">
      <c r="A4229">
        <v>4228</v>
      </c>
      <c r="B4229" s="14">
        <v>44.483588029643016</v>
      </c>
      <c r="C4229" s="14">
        <v>33.462876032528229</v>
      </c>
      <c r="D4229" s="5">
        <v>42.659224162866082</v>
      </c>
    </row>
    <row r="4230" spans="1:4" x14ac:dyDescent="0.3">
      <c r="A4230">
        <v>4229</v>
      </c>
      <c r="B4230" s="14">
        <v>40.861905747457101</v>
      </c>
      <c r="C4230" s="14">
        <v>35.185040804353065</v>
      </c>
      <c r="D4230" s="5">
        <v>41.826925917017192</v>
      </c>
    </row>
    <row r="4231" spans="1:4" x14ac:dyDescent="0.3">
      <c r="A4231">
        <v>4230</v>
      </c>
      <c r="B4231" s="14">
        <v>45.836222932805725</v>
      </c>
      <c r="C4231" s="14">
        <v>35.603343064646943</v>
      </c>
      <c r="D4231" s="5">
        <v>41.96957663154086</v>
      </c>
    </row>
    <row r="4232" spans="1:4" x14ac:dyDescent="0.3">
      <c r="A4232">
        <v>4231</v>
      </c>
      <c r="B4232" s="14">
        <v>42.398271538401396</v>
      </c>
      <c r="C4232" s="14">
        <v>34.650506052146376</v>
      </c>
      <c r="D4232" s="5">
        <v>42.53635235955587</v>
      </c>
    </row>
    <row r="4233" spans="1:4" x14ac:dyDescent="0.3">
      <c r="A4233">
        <v>4232</v>
      </c>
      <c r="B4233" s="14">
        <v>39.40221250737487</v>
      </c>
      <c r="C4233" s="14">
        <v>33.489941127162865</v>
      </c>
      <c r="D4233" s="5">
        <v>42.032088938935061</v>
      </c>
    </row>
    <row r="4234" spans="1:4" x14ac:dyDescent="0.3">
      <c r="A4234">
        <v>4233</v>
      </c>
      <c r="B4234" s="14">
        <v>43.681365497245217</v>
      </c>
      <c r="C4234" s="14">
        <v>33.379995830390669</v>
      </c>
      <c r="D4234" s="5">
        <v>43.059031299979722</v>
      </c>
    </row>
    <row r="4235" spans="1:4" x14ac:dyDescent="0.3">
      <c r="A4235">
        <v>4234</v>
      </c>
      <c r="B4235" s="14">
        <v>41.684287253680388</v>
      </c>
      <c r="C4235" s="14">
        <v>34.92683437260537</v>
      </c>
      <c r="D4235" s="5">
        <v>45.194848662828477</v>
      </c>
    </row>
    <row r="4236" spans="1:4" x14ac:dyDescent="0.3">
      <c r="A4236">
        <v>4235</v>
      </c>
      <c r="B4236" s="14">
        <v>44.259669186476394</v>
      </c>
      <c r="C4236" s="14">
        <v>35.670395218506137</v>
      </c>
      <c r="D4236" s="5">
        <v>43.077451513980179</v>
      </c>
    </row>
    <row r="4237" spans="1:4" x14ac:dyDescent="0.3">
      <c r="A4237">
        <v>4236</v>
      </c>
      <c r="B4237" s="14">
        <v>45.232166873453068</v>
      </c>
      <c r="C4237" s="14">
        <v>35.828223522038435</v>
      </c>
      <c r="D4237" s="5">
        <v>42.357130520888468</v>
      </c>
    </row>
    <row r="4238" spans="1:4" x14ac:dyDescent="0.3">
      <c r="A4238">
        <v>4237</v>
      </c>
      <c r="B4238" s="14">
        <v>41.427197808763545</v>
      </c>
      <c r="C4238" s="14">
        <v>34.230246268368674</v>
      </c>
      <c r="D4238" s="5">
        <v>42.43807586006568</v>
      </c>
    </row>
    <row r="4239" spans="1:4" x14ac:dyDescent="0.3">
      <c r="A4239">
        <v>4238</v>
      </c>
      <c r="B4239" s="14">
        <v>42.959573412630498</v>
      </c>
      <c r="C4239" s="14">
        <v>33.695613097845431</v>
      </c>
      <c r="D4239" s="5">
        <v>42.560554838402339</v>
      </c>
    </row>
    <row r="4240" spans="1:4" x14ac:dyDescent="0.3">
      <c r="A4240">
        <v>4239</v>
      </c>
      <c r="B4240" s="14">
        <v>42.972529608612085</v>
      </c>
      <c r="C4240" s="14">
        <v>33.213784632450547</v>
      </c>
      <c r="D4240" s="5">
        <v>42.546457370486607</v>
      </c>
    </row>
    <row r="4241" spans="1:4" x14ac:dyDescent="0.3">
      <c r="A4241">
        <v>4240</v>
      </c>
      <c r="B4241" s="14">
        <v>43.965313487573134</v>
      </c>
      <c r="C4241" s="14">
        <v>35.328959258090592</v>
      </c>
      <c r="D4241" s="5">
        <v>44.327689089455809</v>
      </c>
    </row>
    <row r="4242" spans="1:4" x14ac:dyDescent="0.3">
      <c r="A4242">
        <v>4241</v>
      </c>
      <c r="B4242" s="14">
        <v>43.443710008778929</v>
      </c>
      <c r="C4242" s="14">
        <v>33.655829703601675</v>
      </c>
      <c r="D4242" s="5">
        <v>44.564720135838016</v>
      </c>
    </row>
    <row r="4243" spans="1:4" x14ac:dyDescent="0.3">
      <c r="A4243">
        <v>4242</v>
      </c>
      <c r="B4243" s="14">
        <v>42.396301582292061</v>
      </c>
      <c r="C4243" s="14">
        <v>31.762693718701197</v>
      </c>
      <c r="D4243" s="5">
        <v>42.587659835521322</v>
      </c>
    </row>
    <row r="4244" spans="1:4" x14ac:dyDescent="0.3">
      <c r="A4244">
        <v>4243</v>
      </c>
      <c r="B4244" s="14">
        <v>44.988129693614091</v>
      </c>
      <c r="C4244" s="14">
        <v>34.229753906445168</v>
      </c>
      <c r="D4244" s="5">
        <v>43.046503899726197</v>
      </c>
    </row>
    <row r="4245" spans="1:4" x14ac:dyDescent="0.3">
      <c r="A4245">
        <v>4244</v>
      </c>
      <c r="B4245" s="14">
        <v>44.786036001898992</v>
      </c>
      <c r="C4245" s="14">
        <v>35.426455141427297</v>
      </c>
      <c r="D4245" s="5">
        <v>44.487852923248944</v>
      </c>
    </row>
    <row r="4246" spans="1:4" x14ac:dyDescent="0.3">
      <c r="A4246">
        <v>4245</v>
      </c>
      <c r="B4246" s="14">
        <v>44.590219374438611</v>
      </c>
      <c r="C4246" s="14">
        <v>35.463300441565018</v>
      </c>
      <c r="D4246" s="5">
        <v>43.625142213607084</v>
      </c>
    </row>
    <row r="4247" spans="1:4" x14ac:dyDescent="0.3">
      <c r="A4247">
        <v>4246</v>
      </c>
      <c r="B4247" s="14">
        <v>44.094562136862827</v>
      </c>
      <c r="C4247" s="14">
        <v>34.640678950775182</v>
      </c>
      <c r="D4247" s="5">
        <v>42.765910115442956</v>
      </c>
    </row>
    <row r="4248" spans="1:4" x14ac:dyDescent="0.3">
      <c r="A4248">
        <v>4247</v>
      </c>
      <c r="B4248" s="14">
        <v>40.540288321653733</v>
      </c>
      <c r="C4248" s="14">
        <v>34.663881725510365</v>
      </c>
      <c r="D4248" s="5">
        <v>40.546702914943815</v>
      </c>
    </row>
    <row r="4249" spans="1:4" x14ac:dyDescent="0.3">
      <c r="A4249">
        <v>4248</v>
      </c>
      <c r="B4249" s="14">
        <v>44.804002808188308</v>
      </c>
      <c r="C4249" s="14">
        <v>34.551753908173552</v>
      </c>
      <c r="D4249" s="5">
        <v>43.231237387142322</v>
      </c>
    </row>
    <row r="4250" spans="1:4" x14ac:dyDescent="0.3">
      <c r="A4250">
        <v>4249</v>
      </c>
      <c r="B4250" s="14">
        <v>45.547270136044496</v>
      </c>
      <c r="C4250" s="14">
        <v>36.510611285666123</v>
      </c>
      <c r="D4250" s="5">
        <v>43.411192844906616</v>
      </c>
    </row>
    <row r="4251" spans="1:4" x14ac:dyDescent="0.3">
      <c r="A4251">
        <v>4250</v>
      </c>
      <c r="B4251" s="14">
        <v>43.807453229820702</v>
      </c>
      <c r="C4251" s="14">
        <v>33.530882270961271</v>
      </c>
      <c r="D4251" s="5">
        <v>43.074106099452848</v>
      </c>
    </row>
    <row r="4252" spans="1:4" x14ac:dyDescent="0.3">
      <c r="A4252">
        <v>4251</v>
      </c>
      <c r="B4252" s="14">
        <v>42.361764254137633</v>
      </c>
      <c r="C4252" s="14">
        <v>34.275138199851185</v>
      </c>
      <c r="D4252" s="5">
        <v>45.516050885235188</v>
      </c>
    </row>
    <row r="4253" spans="1:4" x14ac:dyDescent="0.3">
      <c r="A4253">
        <v>4252</v>
      </c>
      <c r="B4253" s="14">
        <v>46.434667717280469</v>
      </c>
      <c r="C4253" s="14">
        <v>35.09079663881667</v>
      </c>
      <c r="D4253" s="5">
        <v>42.058811329706387</v>
      </c>
    </row>
    <row r="4254" spans="1:4" x14ac:dyDescent="0.3">
      <c r="A4254">
        <v>4253</v>
      </c>
      <c r="B4254" s="14">
        <v>45.410757882088603</v>
      </c>
      <c r="C4254" s="14">
        <v>34.918417004053033</v>
      </c>
      <c r="D4254" s="5">
        <v>45.371842061132142</v>
      </c>
    </row>
    <row r="4255" spans="1:4" x14ac:dyDescent="0.3">
      <c r="A4255">
        <v>4254</v>
      </c>
      <c r="B4255" s="14">
        <v>41.369718097008366</v>
      </c>
      <c r="C4255" s="14">
        <v>34.831385167074934</v>
      </c>
      <c r="D4255" s="5">
        <v>41.776689264494898</v>
      </c>
    </row>
    <row r="4256" spans="1:4" x14ac:dyDescent="0.3">
      <c r="A4256">
        <v>4255</v>
      </c>
      <c r="B4256" s="14">
        <v>42.45636544295391</v>
      </c>
      <c r="C4256" s="14">
        <v>34.337586681087998</v>
      </c>
      <c r="D4256" s="5">
        <v>42.240643259742569</v>
      </c>
    </row>
    <row r="4257" spans="1:4" x14ac:dyDescent="0.3">
      <c r="A4257">
        <v>4256</v>
      </c>
      <c r="B4257" s="14">
        <v>44.409242227084029</v>
      </c>
      <c r="C4257" s="14">
        <v>34.389938923020509</v>
      </c>
      <c r="D4257" s="5">
        <v>44.308269003324433</v>
      </c>
    </row>
    <row r="4258" spans="1:4" x14ac:dyDescent="0.3">
      <c r="A4258">
        <v>4257</v>
      </c>
      <c r="B4258" s="14">
        <v>44.160551207900646</v>
      </c>
      <c r="C4258" s="14">
        <v>33.215487595171631</v>
      </c>
      <c r="D4258" s="5">
        <v>42.850423795812375</v>
      </c>
    </row>
    <row r="4259" spans="1:4" x14ac:dyDescent="0.3">
      <c r="A4259">
        <v>4258</v>
      </c>
      <c r="B4259" s="14">
        <v>43.145541383417189</v>
      </c>
      <c r="C4259" s="14">
        <v>33.610449607483723</v>
      </c>
      <c r="D4259" s="5">
        <v>41.962269265139092</v>
      </c>
    </row>
    <row r="4260" spans="1:4" x14ac:dyDescent="0.3">
      <c r="A4260">
        <v>4259</v>
      </c>
      <c r="B4260" s="14">
        <v>42.817935445154724</v>
      </c>
      <c r="C4260" s="14">
        <v>34.146774071500467</v>
      </c>
      <c r="D4260" s="5">
        <v>44.113958179066479</v>
      </c>
    </row>
    <row r="4261" spans="1:4" x14ac:dyDescent="0.3">
      <c r="A4261">
        <v>4260</v>
      </c>
      <c r="B4261" s="14">
        <v>42.835098972956573</v>
      </c>
      <c r="C4261" s="14">
        <v>36.360051030708284</v>
      </c>
      <c r="D4261" s="5">
        <v>43.734987328556784</v>
      </c>
    </row>
    <row r="4262" spans="1:4" x14ac:dyDescent="0.3">
      <c r="A4262">
        <v>4261</v>
      </c>
      <c r="B4262" s="14">
        <v>41.161528693459452</v>
      </c>
      <c r="C4262" s="14">
        <v>34.431925441672725</v>
      </c>
      <c r="D4262" s="5">
        <v>43.49337494833447</v>
      </c>
    </row>
    <row r="4263" spans="1:4" x14ac:dyDescent="0.3">
      <c r="A4263">
        <v>4262</v>
      </c>
      <c r="B4263" s="14">
        <v>42.303521050499548</v>
      </c>
      <c r="C4263" s="14">
        <v>34.420453166143318</v>
      </c>
      <c r="D4263" s="5">
        <v>42.294072992940627</v>
      </c>
    </row>
    <row r="4264" spans="1:4" x14ac:dyDescent="0.3">
      <c r="A4264">
        <v>4263</v>
      </c>
      <c r="B4264" s="14">
        <v>42.674572344375534</v>
      </c>
      <c r="C4264" s="14">
        <v>33.188520936325077</v>
      </c>
      <c r="D4264" s="5">
        <v>41.312795266335726</v>
      </c>
    </row>
    <row r="4265" spans="1:4" x14ac:dyDescent="0.3">
      <c r="A4265">
        <v>4264</v>
      </c>
      <c r="B4265" s="14">
        <v>43.05212275463758</v>
      </c>
      <c r="C4265" s="14">
        <v>35.537254606449949</v>
      </c>
      <c r="D4265" s="5">
        <v>45.392264080150149</v>
      </c>
    </row>
    <row r="4266" spans="1:4" x14ac:dyDescent="0.3">
      <c r="A4266">
        <v>4265</v>
      </c>
      <c r="B4266" s="14">
        <v>40.702180117874811</v>
      </c>
      <c r="C4266" s="14">
        <v>33.589819324367106</v>
      </c>
      <c r="D4266" s="5">
        <v>45.190838771709913</v>
      </c>
    </row>
    <row r="4267" spans="1:4" x14ac:dyDescent="0.3">
      <c r="A4267">
        <v>4266</v>
      </c>
      <c r="B4267" s="14">
        <v>40.030283883124831</v>
      </c>
      <c r="C4267" s="14">
        <v>35.238207244593291</v>
      </c>
      <c r="D4267" s="5">
        <v>46.199480696135609</v>
      </c>
    </row>
    <row r="4268" spans="1:4" x14ac:dyDescent="0.3">
      <c r="A4268">
        <v>4267</v>
      </c>
      <c r="B4268" s="14">
        <v>42.631727642231525</v>
      </c>
      <c r="C4268" s="14">
        <v>34.122078594046101</v>
      </c>
      <c r="D4268" s="5">
        <v>43.270973778369267</v>
      </c>
    </row>
    <row r="4269" spans="1:4" x14ac:dyDescent="0.3">
      <c r="A4269">
        <v>4268</v>
      </c>
      <c r="B4269" s="14">
        <v>43.274965719814936</v>
      </c>
      <c r="C4269" s="14">
        <v>35.349213717938589</v>
      </c>
      <c r="D4269" s="5">
        <v>39.920313775762253</v>
      </c>
    </row>
    <row r="4270" spans="1:4" x14ac:dyDescent="0.3">
      <c r="A4270">
        <v>4269</v>
      </c>
      <c r="B4270" s="14">
        <v>44.329956829327593</v>
      </c>
      <c r="C4270" s="14">
        <v>33.814681281127903</v>
      </c>
      <c r="D4270" s="5">
        <v>42.46661845403203</v>
      </c>
    </row>
    <row r="4271" spans="1:4" x14ac:dyDescent="0.3">
      <c r="A4271">
        <v>4270</v>
      </c>
      <c r="B4271" s="14">
        <v>43.544042199308521</v>
      </c>
      <c r="C4271" s="14">
        <v>34.356247823960864</v>
      </c>
      <c r="D4271" s="5">
        <v>43.415659442124188</v>
      </c>
    </row>
    <row r="4272" spans="1:4" x14ac:dyDescent="0.3">
      <c r="A4272">
        <v>4271</v>
      </c>
      <c r="B4272" s="14">
        <v>41.955722513007558</v>
      </c>
      <c r="C4272" s="14">
        <v>34.006039543144716</v>
      </c>
      <c r="D4272" s="5">
        <v>42.660247599843231</v>
      </c>
    </row>
    <row r="4273" spans="1:4" x14ac:dyDescent="0.3">
      <c r="A4273">
        <v>4272</v>
      </c>
      <c r="B4273" s="14">
        <v>42.846462377083768</v>
      </c>
      <c r="C4273" s="14">
        <v>33.292211220170039</v>
      </c>
      <c r="D4273" s="5">
        <v>40.362402279805984</v>
      </c>
    </row>
    <row r="4274" spans="1:4" x14ac:dyDescent="0.3">
      <c r="A4274">
        <v>4273</v>
      </c>
      <c r="B4274" s="14">
        <v>44.884156522087025</v>
      </c>
      <c r="C4274" s="14">
        <v>33.962113318433865</v>
      </c>
      <c r="D4274" s="5">
        <v>44.04966473357873</v>
      </c>
    </row>
    <row r="4275" spans="1:4" x14ac:dyDescent="0.3">
      <c r="A4275">
        <v>4274</v>
      </c>
      <c r="B4275" s="14">
        <v>41.805857135704592</v>
      </c>
      <c r="C4275" s="14">
        <v>34.354263923521088</v>
      </c>
      <c r="D4275" s="5">
        <v>42.440846026419287</v>
      </c>
    </row>
    <row r="4276" spans="1:4" x14ac:dyDescent="0.3">
      <c r="A4276">
        <v>4275</v>
      </c>
      <c r="B4276" s="14">
        <v>42.028896437368921</v>
      </c>
      <c r="C4276" s="14">
        <v>33.672841986717437</v>
      </c>
      <c r="D4276" s="5">
        <v>42.044426403129108</v>
      </c>
    </row>
    <row r="4277" spans="1:4" x14ac:dyDescent="0.3">
      <c r="A4277">
        <v>4276</v>
      </c>
      <c r="B4277" s="14">
        <v>44.333505456564296</v>
      </c>
      <c r="C4277" s="14">
        <v>34.104403091934053</v>
      </c>
      <c r="D4277" s="5">
        <v>47.749647995444583</v>
      </c>
    </row>
    <row r="4278" spans="1:4" x14ac:dyDescent="0.3">
      <c r="A4278">
        <v>4277</v>
      </c>
      <c r="B4278" s="14">
        <v>44.426025764837753</v>
      </c>
      <c r="C4278" s="14">
        <v>32.059542824795763</v>
      </c>
      <c r="D4278" s="5">
        <v>42.015957177266237</v>
      </c>
    </row>
    <row r="4279" spans="1:4" x14ac:dyDescent="0.3">
      <c r="A4279">
        <v>4278</v>
      </c>
      <c r="B4279" s="14">
        <v>39.933481227445981</v>
      </c>
      <c r="C4279" s="14">
        <v>36.779914585313954</v>
      </c>
      <c r="D4279" s="5">
        <v>41.378020850383017</v>
      </c>
    </row>
    <row r="4280" spans="1:4" x14ac:dyDescent="0.3">
      <c r="A4280">
        <v>4279</v>
      </c>
      <c r="B4280" s="14">
        <v>46.161710054512248</v>
      </c>
      <c r="C4280" s="14">
        <v>34.021805758056495</v>
      </c>
      <c r="D4280" s="5">
        <v>44.420862498837273</v>
      </c>
    </row>
    <row r="4281" spans="1:4" x14ac:dyDescent="0.3">
      <c r="A4281">
        <v>4280</v>
      </c>
      <c r="B4281" s="14">
        <v>42.912776428466543</v>
      </c>
      <c r="C4281" s="14">
        <v>35.401907330411483</v>
      </c>
      <c r="D4281" s="5">
        <v>43.904303772779997</v>
      </c>
    </row>
    <row r="4282" spans="1:4" x14ac:dyDescent="0.3">
      <c r="A4282">
        <v>4281</v>
      </c>
      <c r="B4282" s="14">
        <v>43.492154212863809</v>
      </c>
      <c r="C4282" s="14">
        <v>33.266624128144848</v>
      </c>
      <c r="D4282" s="5">
        <v>44.666705762997893</v>
      </c>
    </row>
    <row r="4283" spans="1:4" x14ac:dyDescent="0.3">
      <c r="A4283">
        <v>4282</v>
      </c>
      <c r="B4283" s="14">
        <v>42.331463472612882</v>
      </c>
      <c r="C4283" s="14">
        <v>36.008830522705253</v>
      </c>
      <c r="D4283" s="5">
        <v>43.65591855273297</v>
      </c>
    </row>
    <row r="4284" spans="1:4" x14ac:dyDescent="0.3">
      <c r="A4284">
        <v>4283</v>
      </c>
      <c r="B4284" s="14">
        <v>44.032792437008091</v>
      </c>
      <c r="C4284" s="14">
        <v>33.626955518528106</v>
      </c>
      <c r="D4284" s="5">
        <v>43.574753294361301</v>
      </c>
    </row>
    <row r="4285" spans="1:4" x14ac:dyDescent="0.3">
      <c r="A4285">
        <v>4284</v>
      </c>
      <c r="B4285" s="14">
        <v>43.349598073744801</v>
      </c>
      <c r="C4285" s="14">
        <v>35.158571016675658</v>
      </c>
      <c r="D4285" s="5">
        <v>45.492269786223673</v>
      </c>
    </row>
    <row r="4286" spans="1:4" x14ac:dyDescent="0.3">
      <c r="A4286">
        <v>4285</v>
      </c>
      <c r="B4286" s="14">
        <v>44.014598265325795</v>
      </c>
      <c r="C4286" s="14">
        <v>36.521927301180533</v>
      </c>
      <c r="D4286" s="5">
        <v>45.159909359132605</v>
      </c>
    </row>
    <row r="4287" spans="1:4" x14ac:dyDescent="0.3">
      <c r="A4287">
        <v>4286</v>
      </c>
      <c r="B4287" s="14">
        <v>43.503636136262962</v>
      </c>
      <c r="C4287" s="14">
        <v>34.959372830109295</v>
      </c>
      <c r="D4287" s="5">
        <v>42.774910935405302</v>
      </c>
    </row>
    <row r="4288" spans="1:4" x14ac:dyDescent="0.3">
      <c r="A4288">
        <v>4287</v>
      </c>
      <c r="B4288" s="14">
        <v>44.067862271545849</v>
      </c>
      <c r="C4288" s="14">
        <v>33.886696669858907</v>
      </c>
      <c r="D4288" s="5">
        <v>43.292090056170828</v>
      </c>
    </row>
    <row r="4289" spans="1:4" x14ac:dyDescent="0.3">
      <c r="A4289">
        <v>4288</v>
      </c>
      <c r="B4289" s="14">
        <v>45.298601067873058</v>
      </c>
      <c r="C4289" s="14">
        <v>34.128014253655166</v>
      </c>
      <c r="D4289" s="5">
        <v>42.398283673647654</v>
      </c>
    </row>
    <row r="4290" spans="1:4" x14ac:dyDescent="0.3">
      <c r="A4290">
        <v>4289</v>
      </c>
      <c r="B4290" s="14">
        <v>44.959182149262958</v>
      </c>
      <c r="C4290" s="14">
        <v>35.865221660461771</v>
      </c>
      <c r="D4290" s="5">
        <v>44.240448942069627</v>
      </c>
    </row>
    <row r="4291" spans="1:4" x14ac:dyDescent="0.3">
      <c r="A4291">
        <v>4290</v>
      </c>
      <c r="B4291" s="14">
        <v>44.55232732267028</v>
      </c>
      <c r="C4291" s="14">
        <v>34.576917082871958</v>
      </c>
      <c r="D4291" s="5">
        <v>41.902469892803623</v>
      </c>
    </row>
    <row r="4292" spans="1:4" x14ac:dyDescent="0.3">
      <c r="A4292">
        <v>4291</v>
      </c>
      <c r="B4292" s="14">
        <v>43.152906642197742</v>
      </c>
      <c r="C4292" s="14">
        <v>37.163959629484751</v>
      </c>
      <c r="D4292" s="5">
        <v>42.653628326277229</v>
      </c>
    </row>
    <row r="4293" spans="1:4" x14ac:dyDescent="0.3">
      <c r="A4293">
        <v>4292</v>
      </c>
      <c r="B4293" s="14">
        <v>41.70277886250549</v>
      </c>
      <c r="C4293" s="14">
        <v>34.411166983461413</v>
      </c>
      <c r="D4293" s="5">
        <v>43.496983428206129</v>
      </c>
    </row>
    <row r="4294" spans="1:4" x14ac:dyDescent="0.3">
      <c r="A4294">
        <v>4293</v>
      </c>
      <c r="B4294" s="14">
        <v>46.951687708207729</v>
      </c>
      <c r="C4294" s="14">
        <v>37.043930956626518</v>
      </c>
      <c r="D4294" s="5">
        <v>43.481266102395864</v>
      </c>
    </row>
    <row r="4295" spans="1:4" x14ac:dyDescent="0.3">
      <c r="A4295">
        <v>4294</v>
      </c>
      <c r="B4295" s="14">
        <v>41.748895423641684</v>
      </c>
      <c r="C4295" s="14">
        <v>34.130232667974582</v>
      </c>
      <c r="D4295" s="5">
        <v>42.531700015389028</v>
      </c>
    </row>
    <row r="4296" spans="1:4" x14ac:dyDescent="0.3">
      <c r="A4296">
        <v>4295</v>
      </c>
      <c r="B4296" s="14">
        <v>41.447513907524623</v>
      </c>
      <c r="C4296" s="14">
        <v>34.044523110288509</v>
      </c>
      <c r="D4296" s="5">
        <v>43.181587143072669</v>
      </c>
    </row>
    <row r="4297" spans="1:4" x14ac:dyDescent="0.3">
      <c r="A4297">
        <v>4296</v>
      </c>
      <c r="B4297" s="14">
        <v>44.401936119076709</v>
      </c>
      <c r="C4297" s="14">
        <v>34.46779822936508</v>
      </c>
      <c r="D4297" s="5">
        <v>41.987602837391847</v>
      </c>
    </row>
    <row r="4298" spans="1:4" x14ac:dyDescent="0.3">
      <c r="A4298">
        <v>4297</v>
      </c>
      <c r="B4298" s="14">
        <v>39.781799218272432</v>
      </c>
      <c r="C4298" s="14">
        <v>33.264693704063347</v>
      </c>
      <c r="D4298" s="5">
        <v>46.291158374948978</v>
      </c>
    </row>
    <row r="4299" spans="1:4" x14ac:dyDescent="0.3">
      <c r="A4299">
        <v>4298</v>
      </c>
      <c r="B4299" s="14">
        <v>45.215001990824717</v>
      </c>
      <c r="C4299" s="14">
        <v>34.215139552582343</v>
      </c>
      <c r="D4299" s="5">
        <v>42.491980370640334</v>
      </c>
    </row>
    <row r="4300" spans="1:4" x14ac:dyDescent="0.3">
      <c r="A4300">
        <v>4299</v>
      </c>
      <c r="B4300" s="14">
        <v>45.008310540612058</v>
      </c>
      <c r="C4300" s="14">
        <v>35.522555485516747</v>
      </c>
      <c r="D4300" s="5">
        <v>42.405063013918863</v>
      </c>
    </row>
    <row r="4301" spans="1:4" x14ac:dyDescent="0.3">
      <c r="A4301">
        <v>4300</v>
      </c>
      <c r="B4301" s="14">
        <v>40.155290515719074</v>
      </c>
      <c r="C4301" s="14">
        <v>33.770195817914697</v>
      </c>
      <c r="D4301" s="5">
        <v>43.221298289411294</v>
      </c>
    </row>
    <row r="4302" spans="1:4" x14ac:dyDescent="0.3">
      <c r="A4302">
        <v>4301</v>
      </c>
      <c r="B4302" s="14">
        <v>43.106950149774896</v>
      </c>
      <c r="C4302" s="14">
        <v>35.354916335835227</v>
      </c>
      <c r="D4302" s="5">
        <v>43.134559882370255</v>
      </c>
    </row>
    <row r="4303" spans="1:4" x14ac:dyDescent="0.3">
      <c r="A4303">
        <v>4302</v>
      </c>
      <c r="B4303" s="14">
        <v>43.000272106994501</v>
      </c>
      <c r="C4303" s="14">
        <v>34.767109556569736</v>
      </c>
      <c r="D4303" s="5">
        <v>44.163393625544046</v>
      </c>
    </row>
    <row r="4304" spans="1:4" x14ac:dyDescent="0.3">
      <c r="A4304">
        <v>4303</v>
      </c>
      <c r="B4304" s="14">
        <v>41.279432892594947</v>
      </c>
      <c r="C4304" s="14">
        <v>34.20381999728037</v>
      </c>
      <c r="D4304" s="5">
        <v>44.231641603313918</v>
      </c>
    </row>
    <row r="4305" spans="1:4" x14ac:dyDescent="0.3">
      <c r="A4305">
        <v>4304</v>
      </c>
      <c r="B4305" s="14">
        <v>41.960219985814049</v>
      </c>
      <c r="C4305" s="14">
        <v>35.138762894742058</v>
      </c>
      <c r="D4305" s="5">
        <v>41.252402856185988</v>
      </c>
    </row>
    <row r="4306" spans="1:4" x14ac:dyDescent="0.3">
      <c r="A4306">
        <v>4305</v>
      </c>
      <c r="B4306" s="14">
        <v>44.808354003442119</v>
      </c>
      <c r="C4306" s="14">
        <v>35.212560544242955</v>
      </c>
      <c r="D4306" s="5">
        <v>43.392179748090669</v>
      </c>
    </row>
    <row r="4307" spans="1:4" x14ac:dyDescent="0.3">
      <c r="A4307">
        <v>4306</v>
      </c>
      <c r="B4307" s="14">
        <v>41.318677324785355</v>
      </c>
      <c r="C4307" s="14">
        <v>32.453253740423591</v>
      </c>
      <c r="D4307" s="5">
        <v>43.441951091716867</v>
      </c>
    </row>
    <row r="4308" spans="1:4" x14ac:dyDescent="0.3">
      <c r="A4308">
        <v>4307</v>
      </c>
      <c r="B4308" s="14">
        <v>43.523995298528618</v>
      </c>
      <c r="C4308" s="14">
        <v>35.624214522240386</v>
      </c>
      <c r="D4308" s="5">
        <v>44.705079340024781</v>
      </c>
    </row>
    <row r="4309" spans="1:4" x14ac:dyDescent="0.3">
      <c r="A4309">
        <v>4308</v>
      </c>
      <c r="B4309" s="14">
        <v>43.744336192991192</v>
      </c>
      <c r="C4309" s="14">
        <v>32.416336918865824</v>
      </c>
      <c r="D4309" s="5">
        <v>44.072117409372993</v>
      </c>
    </row>
    <row r="4310" spans="1:4" x14ac:dyDescent="0.3">
      <c r="A4310">
        <v>4309</v>
      </c>
      <c r="B4310" s="14">
        <v>44.214165749032105</v>
      </c>
      <c r="C4310" s="14">
        <v>31.433839384454178</v>
      </c>
      <c r="D4310" s="5">
        <v>44.39127011127119</v>
      </c>
    </row>
    <row r="4311" spans="1:4" x14ac:dyDescent="0.3">
      <c r="A4311">
        <v>4310</v>
      </c>
      <c r="B4311" s="14">
        <v>42.849749956675097</v>
      </c>
      <c r="C4311" s="14">
        <v>34.260531016252962</v>
      </c>
      <c r="D4311" s="5">
        <v>42.502159165188402</v>
      </c>
    </row>
    <row r="4312" spans="1:4" x14ac:dyDescent="0.3">
      <c r="A4312">
        <v>4311</v>
      </c>
      <c r="B4312" s="14">
        <v>44.610517255353699</v>
      </c>
      <c r="C4312" s="14">
        <v>34.180858002098248</v>
      </c>
      <c r="D4312" s="5">
        <v>44.513794804819149</v>
      </c>
    </row>
    <row r="4313" spans="1:4" x14ac:dyDescent="0.3">
      <c r="A4313">
        <v>4312</v>
      </c>
      <c r="B4313" s="14">
        <v>43.153231241204914</v>
      </c>
      <c r="C4313" s="14">
        <v>33.346220803041881</v>
      </c>
      <c r="D4313" s="5">
        <v>43.225271782489678</v>
      </c>
    </row>
    <row r="4314" spans="1:4" x14ac:dyDescent="0.3">
      <c r="A4314">
        <v>4313</v>
      </c>
      <c r="B4314" s="14">
        <v>43.84889732578452</v>
      </c>
      <c r="C4314" s="14">
        <v>35.781007479862836</v>
      </c>
      <c r="D4314" s="5">
        <v>42.204461361509004</v>
      </c>
    </row>
    <row r="4315" spans="1:4" x14ac:dyDescent="0.3">
      <c r="A4315">
        <v>4314</v>
      </c>
      <c r="B4315" s="14">
        <v>39.524126337625724</v>
      </c>
      <c r="C4315" s="14">
        <v>34.925693832289681</v>
      </c>
      <c r="D4315" s="5">
        <v>43.494124080373233</v>
      </c>
    </row>
    <row r="4316" spans="1:4" x14ac:dyDescent="0.3">
      <c r="A4316">
        <v>4315</v>
      </c>
      <c r="B4316" s="14">
        <v>43.176350884440666</v>
      </c>
      <c r="C4316" s="14">
        <v>33.398453740694315</v>
      </c>
      <c r="D4316" s="5">
        <v>43.807877856282339</v>
      </c>
    </row>
    <row r="4317" spans="1:4" x14ac:dyDescent="0.3">
      <c r="A4317">
        <v>4316</v>
      </c>
      <c r="B4317" s="14">
        <v>44.821954569484063</v>
      </c>
      <c r="C4317" s="14">
        <v>31.989465349516784</v>
      </c>
      <c r="D4317" s="5">
        <v>45.086907578265979</v>
      </c>
    </row>
    <row r="4318" spans="1:4" x14ac:dyDescent="0.3">
      <c r="A4318">
        <v>4317</v>
      </c>
      <c r="B4318" s="14">
        <v>40.898658795415002</v>
      </c>
      <c r="C4318" s="14">
        <v>32.791714717077554</v>
      </c>
      <c r="D4318" s="5">
        <v>45.614050011848242</v>
      </c>
    </row>
    <row r="4319" spans="1:4" x14ac:dyDescent="0.3">
      <c r="A4319">
        <v>4318</v>
      </c>
      <c r="B4319" s="14">
        <v>44.934725704749091</v>
      </c>
      <c r="C4319" s="14">
        <v>37.091720336104373</v>
      </c>
      <c r="D4319" s="5">
        <v>42.317759253239764</v>
      </c>
    </row>
    <row r="4320" spans="1:4" x14ac:dyDescent="0.3">
      <c r="A4320">
        <v>4319</v>
      </c>
      <c r="B4320" s="14">
        <v>44.083158758881986</v>
      </c>
      <c r="C4320" s="14">
        <v>32.557031045484102</v>
      </c>
      <c r="D4320" s="5">
        <v>45.94532093732068</v>
      </c>
    </row>
    <row r="4321" spans="1:4" x14ac:dyDescent="0.3">
      <c r="A4321">
        <v>4320</v>
      </c>
      <c r="B4321" s="14">
        <v>44.240763365147416</v>
      </c>
      <c r="C4321" s="14">
        <v>34.28612660514441</v>
      </c>
      <c r="D4321" s="5">
        <v>46.268541902907629</v>
      </c>
    </row>
    <row r="4322" spans="1:4" x14ac:dyDescent="0.3">
      <c r="A4322">
        <v>4321</v>
      </c>
      <c r="B4322" s="14">
        <v>43.440078115429337</v>
      </c>
      <c r="C4322" s="14">
        <v>37.199808698638584</v>
      </c>
      <c r="D4322" s="5">
        <v>42.158093198963783</v>
      </c>
    </row>
    <row r="4323" spans="1:4" x14ac:dyDescent="0.3">
      <c r="A4323">
        <v>4322</v>
      </c>
      <c r="B4323" s="14">
        <v>44.462237943410074</v>
      </c>
      <c r="C4323" s="14">
        <v>34.156324155708255</v>
      </c>
      <c r="D4323" s="5">
        <v>44.92380290882793</v>
      </c>
    </row>
    <row r="4324" spans="1:4" x14ac:dyDescent="0.3">
      <c r="A4324">
        <v>4323</v>
      </c>
      <c r="B4324" s="14">
        <v>43.821097685062043</v>
      </c>
      <c r="C4324" s="14">
        <v>32.536285451079706</v>
      </c>
      <c r="D4324" s="5">
        <v>44.568712098678219</v>
      </c>
    </row>
    <row r="4325" spans="1:4" x14ac:dyDescent="0.3">
      <c r="A4325">
        <v>4324</v>
      </c>
      <c r="B4325" s="14">
        <v>43.760993970707503</v>
      </c>
      <c r="C4325" s="14">
        <v>34.916141039393764</v>
      </c>
      <c r="D4325" s="5">
        <v>41.247806404711341</v>
      </c>
    </row>
    <row r="4326" spans="1:4" x14ac:dyDescent="0.3">
      <c r="A4326">
        <v>4325</v>
      </c>
      <c r="B4326" s="14">
        <v>40.512026487963894</v>
      </c>
      <c r="C4326" s="14">
        <v>34.81689658997059</v>
      </c>
      <c r="D4326" s="5">
        <v>44.021113166207407</v>
      </c>
    </row>
    <row r="4327" spans="1:4" x14ac:dyDescent="0.3">
      <c r="A4327">
        <v>4326</v>
      </c>
      <c r="B4327" s="14">
        <v>43.595343709143442</v>
      </c>
      <c r="C4327" s="14">
        <v>35.986036534841233</v>
      </c>
      <c r="D4327" s="5">
        <v>44.857370455972109</v>
      </c>
    </row>
    <row r="4328" spans="1:4" x14ac:dyDescent="0.3">
      <c r="A4328">
        <v>4327</v>
      </c>
      <c r="B4328" s="14">
        <v>42.249630880914594</v>
      </c>
      <c r="C4328" s="14">
        <v>33.806692953809332</v>
      </c>
      <c r="D4328" s="5">
        <v>43.08496169474374</v>
      </c>
    </row>
    <row r="4329" spans="1:4" x14ac:dyDescent="0.3">
      <c r="A4329">
        <v>4328</v>
      </c>
      <c r="B4329" s="14">
        <v>43.209714678003195</v>
      </c>
      <c r="C4329" s="14">
        <v>34.389495923483743</v>
      </c>
      <c r="D4329" s="5">
        <v>41.266883276615545</v>
      </c>
    </row>
    <row r="4330" spans="1:4" x14ac:dyDescent="0.3">
      <c r="A4330">
        <v>4329</v>
      </c>
      <c r="B4330" s="14">
        <v>42.160665788793985</v>
      </c>
      <c r="C4330" s="14">
        <v>34.620193546427821</v>
      </c>
      <c r="D4330" s="5">
        <v>45.794418939528498</v>
      </c>
    </row>
    <row r="4331" spans="1:4" x14ac:dyDescent="0.3">
      <c r="A4331">
        <v>4330</v>
      </c>
      <c r="B4331" s="14">
        <v>43.166942867792663</v>
      </c>
      <c r="C4331" s="14">
        <v>34.756692985653544</v>
      </c>
      <c r="D4331" s="5">
        <v>43.904451850689938</v>
      </c>
    </row>
    <row r="4332" spans="1:4" x14ac:dyDescent="0.3">
      <c r="A4332">
        <v>4331</v>
      </c>
      <c r="B4332" s="14">
        <v>43.90089737289064</v>
      </c>
      <c r="C4332" s="14">
        <v>35.739392051581007</v>
      </c>
      <c r="D4332" s="5">
        <v>43.675093983765578</v>
      </c>
    </row>
    <row r="4333" spans="1:4" x14ac:dyDescent="0.3">
      <c r="A4333">
        <v>4332</v>
      </c>
      <c r="B4333" s="14">
        <v>42.446070114025417</v>
      </c>
      <c r="C4333" s="14">
        <v>36.839050956775139</v>
      </c>
      <c r="D4333" s="5">
        <v>44.422447475306811</v>
      </c>
    </row>
    <row r="4334" spans="1:4" x14ac:dyDescent="0.3">
      <c r="A4334">
        <v>4333</v>
      </c>
      <c r="B4334" s="14">
        <v>42.386873858826384</v>
      </c>
      <c r="C4334" s="14">
        <v>34.781771581249558</v>
      </c>
      <c r="D4334" s="5">
        <v>39.590722239520041</v>
      </c>
    </row>
    <row r="4335" spans="1:4" x14ac:dyDescent="0.3">
      <c r="A4335">
        <v>4334</v>
      </c>
      <c r="B4335" s="14">
        <v>41.421023605650966</v>
      </c>
      <c r="C4335" s="14">
        <v>33.084665211492108</v>
      </c>
      <c r="D4335" s="5">
        <v>43.312703951918039</v>
      </c>
    </row>
    <row r="4336" spans="1:4" x14ac:dyDescent="0.3">
      <c r="A4336">
        <v>4335</v>
      </c>
      <c r="B4336" s="14">
        <v>42.840112145286469</v>
      </c>
      <c r="C4336" s="14">
        <v>35.024342767228589</v>
      </c>
      <c r="D4336" s="5">
        <v>43.287548030530807</v>
      </c>
    </row>
    <row r="4337" spans="1:4" x14ac:dyDescent="0.3">
      <c r="A4337">
        <v>4336</v>
      </c>
      <c r="B4337" s="14">
        <v>42.597343961066905</v>
      </c>
      <c r="C4337" s="14">
        <v>34.320940585342605</v>
      </c>
      <c r="D4337" s="5">
        <v>42.523557772153801</v>
      </c>
    </row>
    <row r="4338" spans="1:4" x14ac:dyDescent="0.3">
      <c r="A4338">
        <v>4337</v>
      </c>
      <c r="B4338" s="14">
        <v>41.559291865864765</v>
      </c>
      <c r="C4338" s="14">
        <v>32.957930936743182</v>
      </c>
      <c r="D4338" s="5">
        <v>41.929857618583135</v>
      </c>
    </row>
    <row r="4339" spans="1:4" x14ac:dyDescent="0.3">
      <c r="A4339">
        <v>4338</v>
      </c>
      <c r="B4339" s="14">
        <v>42.61572072300487</v>
      </c>
      <c r="C4339" s="14">
        <v>32.931387310284748</v>
      </c>
      <c r="D4339" s="5">
        <v>45.391216580925565</v>
      </c>
    </row>
    <row r="4340" spans="1:4" x14ac:dyDescent="0.3">
      <c r="A4340">
        <v>4339</v>
      </c>
      <c r="B4340" s="14">
        <v>44.88917587576622</v>
      </c>
      <c r="C4340" s="14">
        <v>36.586581583404708</v>
      </c>
      <c r="D4340" s="5">
        <v>41.904682228986623</v>
      </c>
    </row>
    <row r="4341" spans="1:4" x14ac:dyDescent="0.3">
      <c r="A4341">
        <v>4340</v>
      </c>
      <c r="B4341" s="14">
        <v>46.394777689942416</v>
      </c>
      <c r="C4341" s="14">
        <v>36.387203829843628</v>
      </c>
      <c r="D4341" s="5">
        <v>41.027431702510995</v>
      </c>
    </row>
    <row r="4342" spans="1:4" x14ac:dyDescent="0.3">
      <c r="A4342">
        <v>4341</v>
      </c>
      <c r="B4342" s="14">
        <v>41.626429109501352</v>
      </c>
      <c r="C4342" s="14">
        <v>33.878469952872592</v>
      </c>
      <c r="D4342" s="5">
        <v>43.927962303080982</v>
      </c>
    </row>
    <row r="4343" spans="1:4" x14ac:dyDescent="0.3">
      <c r="A4343">
        <v>4342</v>
      </c>
      <c r="B4343" s="14">
        <v>43.006524582436363</v>
      </c>
      <c r="C4343" s="14">
        <v>32.932141938580791</v>
      </c>
      <c r="D4343" s="5">
        <v>44.448374714416147</v>
      </c>
    </row>
    <row r="4344" spans="1:4" x14ac:dyDescent="0.3">
      <c r="A4344">
        <v>4343</v>
      </c>
      <c r="B4344" s="14">
        <v>46.978038658451609</v>
      </c>
      <c r="C4344" s="14">
        <v>36.489406707122875</v>
      </c>
      <c r="D4344" s="5">
        <v>45.720368066181209</v>
      </c>
    </row>
    <row r="4345" spans="1:4" x14ac:dyDescent="0.3">
      <c r="A4345">
        <v>4344</v>
      </c>
      <c r="B4345" s="14">
        <v>43.65315190373515</v>
      </c>
      <c r="C4345" s="14">
        <v>33.590767886128447</v>
      </c>
      <c r="D4345" s="5">
        <v>43.628372479286959</v>
      </c>
    </row>
    <row r="4346" spans="1:4" x14ac:dyDescent="0.3">
      <c r="A4346">
        <v>4345</v>
      </c>
      <c r="B4346" s="14">
        <v>43.729924736308298</v>
      </c>
      <c r="C4346" s="14">
        <v>34.044569577201571</v>
      </c>
      <c r="D4346" s="5">
        <v>40.779226030070369</v>
      </c>
    </row>
    <row r="4347" spans="1:4" x14ac:dyDescent="0.3">
      <c r="A4347">
        <v>4346</v>
      </c>
      <c r="B4347" s="14">
        <v>42.187429513169512</v>
      </c>
      <c r="C4347" s="14">
        <v>35.838569123749821</v>
      </c>
      <c r="D4347" s="5">
        <v>42.597642629885151</v>
      </c>
    </row>
    <row r="4348" spans="1:4" x14ac:dyDescent="0.3">
      <c r="A4348">
        <v>4347</v>
      </c>
      <c r="B4348" s="14">
        <v>44.316762533140512</v>
      </c>
      <c r="C4348" s="14">
        <v>33.975849904330488</v>
      </c>
      <c r="D4348" s="5">
        <v>45.388141529457059</v>
      </c>
    </row>
    <row r="4349" spans="1:4" x14ac:dyDescent="0.3">
      <c r="A4349">
        <v>4348</v>
      </c>
      <c r="B4349" s="14">
        <v>44.357213504029339</v>
      </c>
      <c r="C4349" s="14">
        <v>35.182868281860273</v>
      </c>
      <c r="D4349" s="5">
        <v>44.889042380278234</v>
      </c>
    </row>
    <row r="4350" spans="1:4" x14ac:dyDescent="0.3">
      <c r="A4350">
        <v>4349</v>
      </c>
      <c r="B4350" s="14">
        <v>42.441204023378297</v>
      </c>
      <c r="C4350" s="14">
        <v>32.787904570694089</v>
      </c>
      <c r="D4350" s="5">
        <v>41.820940653089522</v>
      </c>
    </row>
    <row r="4351" spans="1:4" x14ac:dyDescent="0.3">
      <c r="A4351">
        <v>4350</v>
      </c>
      <c r="B4351" s="14">
        <v>44.402846188355802</v>
      </c>
      <c r="C4351" s="14">
        <v>34.472677523564293</v>
      </c>
      <c r="D4351" s="5">
        <v>42.461529342754709</v>
      </c>
    </row>
    <row r="4352" spans="1:4" x14ac:dyDescent="0.3">
      <c r="A4352">
        <v>4351</v>
      </c>
      <c r="B4352" s="14">
        <v>43.003611262184258</v>
      </c>
      <c r="C4352" s="14">
        <v>34.108295684109883</v>
      </c>
      <c r="D4352" s="5">
        <v>44.306474345366333</v>
      </c>
    </row>
    <row r="4353" spans="1:4" x14ac:dyDescent="0.3">
      <c r="A4353">
        <v>4352</v>
      </c>
      <c r="B4353" s="14">
        <v>43.737006481422576</v>
      </c>
      <c r="C4353" s="14">
        <v>33.191613400399262</v>
      </c>
      <c r="D4353" s="5">
        <v>45.107997504212221</v>
      </c>
    </row>
    <row r="4354" spans="1:4" x14ac:dyDescent="0.3">
      <c r="A4354">
        <v>4353</v>
      </c>
      <c r="B4354" s="14">
        <v>46.062153742090771</v>
      </c>
      <c r="C4354" s="14">
        <v>33.723870518153227</v>
      </c>
      <c r="D4354" s="5">
        <v>42.09629430984598</v>
      </c>
    </row>
    <row r="4355" spans="1:4" x14ac:dyDescent="0.3">
      <c r="A4355">
        <v>4354</v>
      </c>
      <c r="B4355" s="14">
        <v>43.604521935462756</v>
      </c>
      <c r="C4355" s="14">
        <v>35.33350741726543</v>
      </c>
      <c r="D4355" s="5">
        <v>39.419576875954796</v>
      </c>
    </row>
    <row r="4356" spans="1:4" x14ac:dyDescent="0.3">
      <c r="A4356">
        <v>4355</v>
      </c>
      <c r="B4356" s="14">
        <v>41.200172872152436</v>
      </c>
      <c r="C4356" s="14">
        <v>35.258907702525882</v>
      </c>
      <c r="D4356" s="5">
        <v>42.406385888618225</v>
      </c>
    </row>
    <row r="4357" spans="1:4" x14ac:dyDescent="0.3">
      <c r="A4357">
        <v>4356</v>
      </c>
      <c r="B4357" s="14">
        <v>43.861605736600033</v>
      </c>
      <c r="C4357" s="14">
        <v>35.375092632270089</v>
      </c>
      <c r="D4357" s="5">
        <v>42.315278370918683</v>
      </c>
    </row>
    <row r="4358" spans="1:4" x14ac:dyDescent="0.3">
      <c r="A4358">
        <v>4357</v>
      </c>
      <c r="B4358" s="14">
        <v>43.536529445936502</v>
      </c>
      <c r="C4358" s="14">
        <v>33.945391040241347</v>
      </c>
      <c r="D4358" s="5">
        <v>44.303707751228956</v>
      </c>
    </row>
    <row r="4359" spans="1:4" x14ac:dyDescent="0.3">
      <c r="A4359">
        <v>4358</v>
      </c>
      <c r="B4359" s="14">
        <v>42.892251963260421</v>
      </c>
      <c r="C4359" s="14">
        <v>35.155502874512912</v>
      </c>
      <c r="D4359" s="5">
        <v>43.245632486433678</v>
      </c>
    </row>
    <row r="4360" spans="1:4" x14ac:dyDescent="0.3">
      <c r="A4360">
        <v>4359</v>
      </c>
      <c r="B4360" s="14">
        <v>41.985851299286423</v>
      </c>
      <c r="C4360" s="14">
        <v>32.696343499133256</v>
      </c>
      <c r="D4360" s="5">
        <v>44.25077293468501</v>
      </c>
    </row>
    <row r="4361" spans="1:4" x14ac:dyDescent="0.3">
      <c r="A4361">
        <v>4360</v>
      </c>
      <c r="B4361" s="14">
        <v>41.891994848113711</v>
      </c>
      <c r="C4361" s="14">
        <v>34.506063193776257</v>
      </c>
      <c r="D4361" s="5">
        <v>41.891215523954749</v>
      </c>
    </row>
    <row r="4362" spans="1:4" x14ac:dyDescent="0.3">
      <c r="A4362">
        <v>4361</v>
      </c>
      <c r="B4362" s="14">
        <v>43.14500043184271</v>
      </c>
      <c r="C4362" s="14">
        <v>33.76093125423003</v>
      </c>
      <c r="D4362" s="5">
        <v>44.537086267224801</v>
      </c>
    </row>
    <row r="4363" spans="1:4" x14ac:dyDescent="0.3">
      <c r="A4363">
        <v>4362</v>
      </c>
      <c r="B4363" s="14">
        <v>43.54568617142268</v>
      </c>
      <c r="C4363" s="14">
        <v>35.048669298067047</v>
      </c>
      <c r="D4363" s="5">
        <v>42.446329478146097</v>
      </c>
    </row>
    <row r="4364" spans="1:4" x14ac:dyDescent="0.3">
      <c r="A4364">
        <v>4363</v>
      </c>
      <c r="B4364" s="14">
        <v>41.835052181003576</v>
      </c>
      <c r="C4364" s="14">
        <v>36.214474907929535</v>
      </c>
      <c r="D4364" s="5">
        <v>42.158560767858859</v>
      </c>
    </row>
    <row r="4365" spans="1:4" x14ac:dyDescent="0.3">
      <c r="A4365">
        <v>4364</v>
      </c>
      <c r="B4365" s="14">
        <v>43.651945161762463</v>
      </c>
      <c r="C4365" s="14">
        <v>35.689717293937363</v>
      </c>
      <c r="D4365" s="5">
        <v>43.80819412301711</v>
      </c>
    </row>
    <row r="4366" spans="1:4" x14ac:dyDescent="0.3">
      <c r="A4366">
        <v>4365</v>
      </c>
      <c r="B4366" s="14">
        <v>43.58127063445928</v>
      </c>
      <c r="C4366" s="14">
        <v>33.317086302280423</v>
      </c>
      <c r="D4366" s="5">
        <v>43.184676535667364</v>
      </c>
    </row>
    <row r="4367" spans="1:4" x14ac:dyDescent="0.3">
      <c r="A4367">
        <v>4366</v>
      </c>
      <c r="B4367" s="14">
        <v>42.193446917575123</v>
      </c>
      <c r="C4367" s="14">
        <v>34.774742081870478</v>
      </c>
      <c r="D4367" s="5">
        <v>45.550844499217085</v>
      </c>
    </row>
    <row r="4368" spans="1:4" x14ac:dyDescent="0.3">
      <c r="A4368">
        <v>4367</v>
      </c>
      <c r="B4368" s="14">
        <v>41.75452276789381</v>
      </c>
      <c r="C4368" s="14">
        <v>34.6708527977638</v>
      </c>
      <c r="D4368" s="5">
        <v>43.715633518412922</v>
      </c>
    </row>
    <row r="4369" spans="1:4" x14ac:dyDescent="0.3">
      <c r="A4369">
        <v>4368</v>
      </c>
      <c r="B4369" s="14">
        <v>41.70404644406068</v>
      </c>
      <c r="C4369" s="14">
        <v>34.117580304476654</v>
      </c>
      <c r="D4369" s="5">
        <v>45.868827878597585</v>
      </c>
    </row>
    <row r="4370" spans="1:4" x14ac:dyDescent="0.3">
      <c r="A4370">
        <v>4369</v>
      </c>
      <c r="B4370" s="14">
        <v>42.175491338536979</v>
      </c>
      <c r="C4370" s="14">
        <v>33.953296991487541</v>
      </c>
      <c r="D4370" s="5">
        <v>43.468794829267438</v>
      </c>
    </row>
    <row r="4371" spans="1:4" x14ac:dyDescent="0.3">
      <c r="A4371">
        <v>4370</v>
      </c>
      <c r="B4371" s="14">
        <v>42.168687965704308</v>
      </c>
      <c r="C4371" s="14">
        <v>32.097599597849538</v>
      </c>
      <c r="D4371" s="5">
        <v>42.995637583272284</v>
      </c>
    </row>
    <row r="4372" spans="1:4" x14ac:dyDescent="0.3">
      <c r="A4372">
        <v>4371</v>
      </c>
      <c r="B4372" s="14">
        <v>43.737770478804357</v>
      </c>
      <c r="C4372" s="14">
        <v>34.846664378013308</v>
      </c>
      <c r="D4372" s="5">
        <v>42.286341516701953</v>
      </c>
    </row>
    <row r="4373" spans="1:4" x14ac:dyDescent="0.3">
      <c r="A4373">
        <v>4372</v>
      </c>
      <c r="B4373" s="14">
        <v>43.832932365369196</v>
      </c>
      <c r="C4373" s="14">
        <v>35.476257616059243</v>
      </c>
      <c r="D4373" s="5">
        <v>42.931361711487291</v>
      </c>
    </row>
    <row r="4374" spans="1:4" x14ac:dyDescent="0.3">
      <c r="A4374">
        <v>4373</v>
      </c>
      <c r="B4374" s="14">
        <v>43.534667940227692</v>
      </c>
      <c r="C4374" s="14">
        <v>35.559363523772411</v>
      </c>
      <c r="D4374" s="5">
        <v>43.09494755787572</v>
      </c>
    </row>
    <row r="4375" spans="1:4" x14ac:dyDescent="0.3">
      <c r="A4375">
        <v>4374</v>
      </c>
      <c r="B4375" s="14">
        <v>41.973359495782958</v>
      </c>
      <c r="C4375" s="14">
        <v>34.829612524072161</v>
      </c>
      <c r="D4375" s="5">
        <v>43.988479397565868</v>
      </c>
    </row>
    <row r="4376" spans="1:4" x14ac:dyDescent="0.3">
      <c r="A4376">
        <v>4375</v>
      </c>
      <c r="B4376" s="14">
        <v>42.126407671782175</v>
      </c>
      <c r="C4376" s="14">
        <v>33.713034774308348</v>
      </c>
      <c r="D4376" s="5">
        <v>43.910722344510901</v>
      </c>
    </row>
    <row r="4377" spans="1:4" x14ac:dyDescent="0.3">
      <c r="A4377">
        <v>4376</v>
      </c>
      <c r="B4377" s="14">
        <v>42.841304452542126</v>
      </c>
      <c r="C4377" s="14">
        <v>32.794683831428245</v>
      </c>
      <c r="D4377" s="5">
        <v>42.991933817344098</v>
      </c>
    </row>
    <row r="4378" spans="1:4" x14ac:dyDescent="0.3">
      <c r="A4378">
        <v>4377</v>
      </c>
      <c r="B4378" s="14">
        <v>42.409276002789177</v>
      </c>
      <c r="C4378" s="14">
        <v>34.63997503719623</v>
      </c>
      <c r="D4378" s="5">
        <v>42.366479573299834</v>
      </c>
    </row>
    <row r="4379" spans="1:4" x14ac:dyDescent="0.3">
      <c r="A4379">
        <v>4378</v>
      </c>
      <c r="B4379" s="14">
        <v>45.368149220358461</v>
      </c>
      <c r="C4379" s="14">
        <v>35.349685533872751</v>
      </c>
      <c r="D4379" s="5">
        <v>44.68988139660464</v>
      </c>
    </row>
    <row r="4380" spans="1:4" x14ac:dyDescent="0.3">
      <c r="A4380">
        <v>4379</v>
      </c>
      <c r="B4380" s="14">
        <v>42.542880231879479</v>
      </c>
      <c r="C4380" s="14">
        <v>34.166766648281779</v>
      </c>
      <c r="D4380" s="5">
        <v>41.419023948725673</v>
      </c>
    </row>
    <row r="4381" spans="1:4" x14ac:dyDescent="0.3">
      <c r="A4381">
        <v>4380</v>
      </c>
      <c r="B4381" s="14">
        <v>44.553021078724349</v>
      </c>
      <c r="C4381" s="14">
        <v>35.942868840094079</v>
      </c>
      <c r="D4381" s="5">
        <v>42.435093521097343</v>
      </c>
    </row>
    <row r="4382" spans="1:4" x14ac:dyDescent="0.3">
      <c r="A4382">
        <v>4381</v>
      </c>
      <c r="B4382" s="14">
        <v>43.824583703932298</v>
      </c>
      <c r="C4382" s="14">
        <v>33.169014154608959</v>
      </c>
      <c r="D4382" s="5">
        <v>43.056083720496453</v>
      </c>
    </row>
    <row r="4383" spans="1:4" x14ac:dyDescent="0.3">
      <c r="A4383">
        <v>4382</v>
      </c>
      <c r="B4383" s="14">
        <v>42.845986309936343</v>
      </c>
      <c r="C4383" s="14">
        <v>33.884347148320003</v>
      </c>
      <c r="D4383" s="5">
        <v>43.63536442085541</v>
      </c>
    </row>
    <row r="4384" spans="1:4" x14ac:dyDescent="0.3">
      <c r="A4384">
        <v>4383</v>
      </c>
      <c r="B4384" s="14">
        <v>44.227862478126234</v>
      </c>
      <c r="C4384" s="14">
        <v>34.539837309228155</v>
      </c>
      <c r="D4384" s="5">
        <v>43.162284586627429</v>
      </c>
    </row>
    <row r="4385" spans="1:4" x14ac:dyDescent="0.3">
      <c r="A4385">
        <v>4384</v>
      </c>
      <c r="B4385" s="14">
        <v>42.692696530590375</v>
      </c>
      <c r="C4385" s="14">
        <v>31.495519659473132</v>
      </c>
      <c r="D4385" s="5">
        <v>43.793381926875902</v>
      </c>
    </row>
    <row r="4386" spans="1:4" x14ac:dyDescent="0.3">
      <c r="A4386">
        <v>4385</v>
      </c>
      <c r="B4386" s="14">
        <v>43.156794841900833</v>
      </c>
      <c r="C4386" s="14">
        <v>34.109456825204596</v>
      </c>
      <c r="D4386" s="5">
        <v>41.956118948220919</v>
      </c>
    </row>
    <row r="4387" spans="1:4" x14ac:dyDescent="0.3">
      <c r="A4387">
        <v>4386</v>
      </c>
      <c r="B4387" s="14">
        <v>43.11886748216704</v>
      </c>
      <c r="C4387" s="14">
        <v>35.613769092864203</v>
      </c>
      <c r="D4387" s="5">
        <v>42.27475535794116</v>
      </c>
    </row>
    <row r="4388" spans="1:4" x14ac:dyDescent="0.3">
      <c r="A4388">
        <v>4387</v>
      </c>
      <c r="B4388" s="14">
        <v>45.72356592926193</v>
      </c>
      <c r="C4388" s="14">
        <v>32.84599882489622</v>
      </c>
      <c r="D4388" s="5">
        <v>42.522340211984726</v>
      </c>
    </row>
    <row r="4389" spans="1:4" x14ac:dyDescent="0.3">
      <c r="A4389">
        <v>4388</v>
      </c>
      <c r="B4389" s="14">
        <v>43.666949919005432</v>
      </c>
      <c r="C4389" s="14">
        <v>35.16807819068201</v>
      </c>
      <c r="D4389" s="5">
        <v>43.374638142434314</v>
      </c>
    </row>
    <row r="4390" spans="1:4" x14ac:dyDescent="0.3">
      <c r="A4390">
        <v>4389</v>
      </c>
      <c r="B4390" s="14">
        <v>44.541089598739845</v>
      </c>
      <c r="C4390" s="14">
        <v>33.404688616034093</v>
      </c>
      <c r="D4390" s="5">
        <v>43.109403150084667</v>
      </c>
    </row>
    <row r="4391" spans="1:4" x14ac:dyDescent="0.3">
      <c r="A4391">
        <v>4390</v>
      </c>
      <c r="B4391" s="14">
        <v>43.723710157408618</v>
      </c>
      <c r="C4391" s="14">
        <v>35.282373751867084</v>
      </c>
      <c r="D4391" s="5">
        <v>43.317611370070871</v>
      </c>
    </row>
    <row r="4392" spans="1:4" x14ac:dyDescent="0.3">
      <c r="A4392">
        <v>4391</v>
      </c>
      <c r="B4392" s="14">
        <v>43.618529058442157</v>
      </c>
      <c r="C4392" s="14">
        <v>34.953790202741637</v>
      </c>
      <c r="D4392" s="5">
        <v>43.936017883402279</v>
      </c>
    </row>
    <row r="4393" spans="1:4" x14ac:dyDescent="0.3">
      <c r="A4393">
        <v>4392</v>
      </c>
      <c r="B4393" s="14">
        <v>41.792446949945933</v>
      </c>
      <c r="C4393" s="14">
        <v>32.926463096751824</v>
      </c>
      <c r="D4393" s="5">
        <v>44.728962237600712</v>
      </c>
    </row>
    <row r="4394" spans="1:4" x14ac:dyDescent="0.3">
      <c r="A4394">
        <v>4393</v>
      </c>
      <c r="B4394" s="14">
        <v>44.369526561226181</v>
      </c>
      <c r="C4394" s="14">
        <v>32.960157344070304</v>
      </c>
      <c r="D4394" s="5">
        <v>42.314679548622912</v>
      </c>
    </row>
    <row r="4395" spans="1:4" x14ac:dyDescent="0.3">
      <c r="A4395">
        <v>4394</v>
      </c>
      <c r="B4395" s="14">
        <v>43.769741858760007</v>
      </c>
      <c r="C4395" s="14">
        <v>35.256461231589384</v>
      </c>
      <c r="D4395" s="5">
        <v>44.805360384584063</v>
      </c>
    </row>
    <row r="4396" spans="1:4" x14ac:dyDescent="0.3">
      <c r="A4396">
        <v>4395</v>
      </c>
      <c r="B4396" s="14">
        <v>46.219220520055984</v>
      </c>
      <c r="C4396" s="14">
        <v>32.776385741201608</v>
      </c>
      <c r="D4396" s="5">
        <v>44.606528490589177</v>
      </c>
    </row>
    <row r="4397" spans="1:4" x14ac:dyDescent="0.3">
      <c r="A4397">
        <v>4396</v>
      </c>
      <c r="B4397" s="14">
        <v>45.65898768260346</v>
      </c>
      <c r="C4397" s="14">
        <v>33.451720802989676</v>
      </c>
      <c r="D4397" s="5">
        <v>43.341485212024217</v>
      </c>
    </row>
    <row r="4398" spans="1:4" x14ac:dyDescent="0.3">
      <c r="A4398">
        <v>4397</v>
      </c>
      <c r="B4398" s="14">
        <v>44.669086129921368</v>
      </c>
      <c r="C4398" s="14">
        <v>35.196470768665108</v>
      </c>
      <c r="D4398" s="5">
        <v>41.805929505919714</v>
      </c>
    </row>
    <row r="4399" spans="1:4" x14ac:dyDescent="0.3">
      <c r="A4399">
        <v>4398</v>
      </c>
      <c r="B4399" s="14">
        <v>44.826370719858041</v>
      </c>
      <c r="C4399" s="14">
        <v>33.084769049783418</v>
      </c>
      <c r="D4399" s="5">
        <v>44.069319237092394</v>
      </c>
    </row>
    <row r="4400" spans="1:4" x14ac:dyDescent="0.3">
      <c r="A4400">
        <v>4399</v>
      </c>
      <c r="B4400" s="14">
        <v>43.544263076063771</v>
      </c>
      <c r="C4400" s="14">
        <v>33.531457986627032</v>
      </c>
      <c r="D4400" s="5">
        <v>42.759900666286157</v>
      </c>
    </row>
    <row r="4401" spans="1:4" x14ac:dyDescent="0.3">
      <c r="A4401">
        <v>4400</v>
      </c>
      <c r="B4401" s="14">
        <v>45.016487964282916</v>
      </c>
      <c r="C4401" s="14">
        <v>30.515085060634245</v>
      </c>
      <c r="D4401" s="5">
        <v>45.793683161617047</v>
      </c>
    </row>
    <row r="4402" spans="1:4" x14ac:dyDescent="0.3">
      <c r="A4402">
        <v>4401</v>
      </c>
      <c r="B4402" s="14">
        <v>43.776326362955587</v>
      </c>
      <c r="C4402" s="14">
        <v>34.571921993636636</v>
      </c>
      <c r="D4402" s="5">
        <v>41.426560312725968</v>
      </c>
    </row>
    <row r="4403" spans="1:4" x14ac:dyDescent="0.3">
      <c r="A4403">
        <v>4402</v>
      </c>
      <c r="B4403" s="14">
        <v>43.983531989057717</v>
      </c>
      <c r="C4403" s="14">
        <v>35.06201832666946</v>
      </c>
      <c r="D4403" s="5">
        <v>44.419278401514404</v>
      </c>
    </row>
    <row r="4404" spans="1:4" x14ac:dyDescent="0.3">
      <c r="A4404">
        <v>4403</v>
      </c>
      <c r="B4404" s="14">
        <v>44.440738148178156</v>
      </c>
      <c r="C4404" s="14">
        <v>36.95656610296755</v>
      </c>
      <c r="D4404" s="5">
        <v>41.30916143228945</v>
      </c>
    </row>
    <row r="4405" spans="1:4" x14ac:dyDescent="0.3">
      <c r="A4405">
        <v>4404</v>
      </c>
      <c r="B4405" s="14">
        <v>42.599443713177678</v>
      </c>
      <c r="C4405" s="14">
        <v>35.359867184515814</v>
      </c>
      <c r="D4405" s="5">
        <v>43.043477646851841</v>
      </c>
    </row>
    <row r="4406" spans="1:4" x14ac:dyDescent="0.3">
      <c r="A4406">
        <v>4405</v>
      </c>
      <c r="B4406" s="14">
        <v>44.625437777842237</v>
      </c>
      <c r="C4406" s="14">
        <v>33.819915693373048</v>
      </c>
      <c r="D4406" s="5">
        <v>41.994021666517831</v>
      </c>
    </row>
    <row r="4407" spans="1:4" x14ac:dyDescent="0.3">
      <c r="A4407">
        <v>4406</v>
      </c>
      <c r="B4407" s="14">
        <v>39.566978443807301</v>
      </c>
      <c r="C4407" s="14">
        <v>34.240414808978997</v>
      </c>
      <c r="D4407" s="5">
        <v>42.944070680435622</v>
      </c>
    </row>
    <row r="4408" spans="1:4" x14ac:dyDescent="0.3">
      <c r="A4408">
        <v>4407</v>
      </c>
      <c r="B4408" s="14">
        <v>44.550787087479591</v>
      </c>
      <c r="C4408" s="14">
        <v>34.334821550429979</v>
      </c>
      <c r="D4408" s="5">
        <v>43.150734007947257</v>
      </c>
    </row>
    <row r="4409" spans="1:4" x14ac:dyDescent="0.3">
      <c r="A4409">
        <v>4408</v>
      </c>
      <c r="B4409" s="14">
        <v>45.894554702105303</v>
      </c>
      <c r="C4409" s="14">
        <v>33.516886582131256</v>
      </c>
      <c r="D4409" s="5">
        <v>43.856937672760857</v>
      </c>
    </row>
    <row r="4410" spans="1:4" x14ac:dyDescent="0.3">
      <c r="A4410">
        <v>4409</v>
      </c>
      <c r="B4410" s="14">
        <v>42.528103728760662</v>
      </c>
      <c r="C4410" s="14">
        <v>35.908939892595647</v>
      </c>
      <c r="D4410" s="5">
        <v>41.599408925721704</v>
      </c>
    </row>
    <row r="4411" spans="1:4" x14ac:dyDescent="0.3">
      <c r="A4411">
        <v>4410</v>
      </c>
      <c r="B4411" s="14">
        <v>46.155030112422722</v>
      </c>
      <c r="C4411" s="14">
        <v>33.208563762562981</v>
      </c>
      <c r="D4411" s="5">
        <v>42.211588871163954</v>
      </c>
    </row>
    <row r="4412" spans="1:4" x14ac:dyDescent="0.3">
      <c r="A4412">
        <v>4411</v>
      </c>
      <c r="B4412" s="14">
        <v>39.644234873076812</v>
      </c>
      <c r="C4412" s="14">
        <v>33.835964726549506</v>
      </c>
      <c r="D4412" s="5">
        <v>45.781874276892438</v>
      </c>
    </row>
    <row r="4413" spans="1:4" x14ac:dyDescent="0.3">
      <c r="A4413">
        <v>4412</v>
      </c>
      <c r="B4413" s="14">
        <v>40.162280075387109</v>
      </c>
      <c r="C4413" s="14">
        <v>33.982469977742973</v>
      </c>
      <c r="D4413" s="5">
        <v>43.158351227006349</v>
      </c>
    </row>
    <row r="4414" spans="1:4" x14ac:dyDescent="0.3">
      <c r="A4414">
        <v>4413</v>
      </c>
      <c r="B4414" s="14">
        <v>42.602218483576252</v>
      </c>
      <c r="C4414" s="14">
        <v>34.071321304612312</v>
      </c>
      <c r="D4414" s="5">
        <v>42.840147118955372</v>
      </c>
    </row>
    <row r="4415" spans="1:4" x14ac:dyDescent="0.3">
      <c r="A4415">
        <v>4414</v>
      </c>
      <c r="B4415" s="14">
        <v>43.758436718844571</v>
      </c>
      <c r="C4415" s="14">
        <v>32.58613722637989</v>
      </c>
      <c r="D4415" s="5">
        <v>41.24512919119595</v>
      </c>
    </row>
    <row r="4416" spans="1:4" x14ac:dyDescent="0.3">
      <c r="A4416">
        <v>4415</v>
      </c>
      <c r="B4416" s="14">
        <v>43.048163042331439</v>
      </c>
      <c r="C4416" s="14">
        <v>35.349667844662036</v>
      </c>
      <c r="D4416" s="5">
        <v>41.707554707378968</v>
      </c>
    </row>
    <row r="4417" spans="1:4" x14ac:dyDescent="0.3">
      <c r="A4417">
        <v>4416</v>
      </c>
      <c r="B4417" s="14">
        <v>43.727692674961297</v>
      </c>
      <c r="C4417" s="14">
        <v>31.236551784642824</v>
      </c>
      <c r="D4417" s="5">
        <v>42.962147635251</v>
      </c>
    </row>
    <row r="4418" spans="1:4" x14ac:dyDescent="0.3">
      <c r="A4418">
        <v>4417</v>
      </c>
      <c r="B4418" s="14">
        <v>41.740860864509315</v>
      </c>
      <c r="C4418" s="14">
        <v>35.348622092367727</v>
      </c>
      <c r="D4418" s="5">
        <v>43.832391264753007</v>
      </c>
    </row>
    <row r="4419" spans="1:4" x14ac:dyDescent="0.3">
      <c r="A4419">
        <v>4418</v>
      </c>
      <c r="B4419" s="14">
        <v>40.289632310862892</v>
      </c>
      <c r="C4419" s="14">
        <v>33.569200284559614</v>
      </c>
      <c r="D4419" s="5">
        <v>42.971680604607897</v>
      </c>
    </row>
    <row r="4420" spans="1:4" x14ac:dyDescent="0.3">
      <c r="A4420">
        <v>4419</v>
      </c>
      <c r="B4420" s="14">
        <v>42.497604151825541</v>
      </c>
      <c r="C4420" s="14">
        <v>33.175846344410125</v>
      </c>
      <c r="D4420" s="5">
        <v>42.070370084667772</v>
      </c>
    </row>
    <row r="4421" spans="1:4" x14ac:dyDescent="0.3">
      <c r="A4421">
        <v>4420</v>
      </c>
      <c r="B4421" s="14">
        <v>44.539359323533844</v>
      </c>
      <c r="C4421" s="14">
        <v>35.284021482469406</v>
      </c>
      <c r="D4421" s="5">
        <v>43.592310271462871</v>
      </c>
    </row>
    <row r="4422" spans="1:4" x14ac:dyDescent="0.3">
      <c r="A4422">
        <v>4421</v>
      </c>
      <c r="B4422" s="14">
        <v>43.885999618833019</v>
      </c>
      <c r="C4422" s="14">
        <v>33.768398073438533</v>
      </c>
      <c r="D4422" s="5">
        <v>41.68966277935003</v>
      </c>
    </row>
    <row r="4423" spans="1:4" x14ac:dyDescent="0.3">
      <c r="A4423">
        <v>4422</v>
      </c>
      <c r="B4423" s="14">
        <v>43.549657694000423</v>
      </c>
      <c r="C4423" s="14">
        <v>32.934181443034127</v>
      </c>
      <c r="D4423" s="5">
        <v>43.715859950069827</v>
      </c>
    </row>
    <row r="4424" spans="1:4" x14ac:dyDescent="0.3">
      <c r="A4424">
        <v>4423</v>
      </c>
      <c r="B4424" s="14">
        <v>42.315326521311931</v>
      </c>
      <c r="C4424" s="14">
        <v>34.095418635949152</v>
      </c>
      <c r="D4424" s="5">
        <v>41.233983341949902</v>
      </c>
    </row>
    <row r="4425" spans="1:4" x14ac:dyDescent="0.3">
      <c r="A4425">
        <v>4424</v>
      </c>
      <c r="B4425" s="14">
        <v>44.306849196510058</v>
      </c>
      <c r="C4425" s="14">
        <v>34.309657042125423</v>
      </c>
      <c r="D4425" s="5">
        <v>41.111990532312944</v>
      </c>
    </row>
    <row r="4426" spans="1:4" x14ac:dyDescent="0.3">
      <c r="A4426">
        <v>4425</v>
      </c>
      <c r="B4426" s="14">
        <v>40.281901845070919</v>
      </c>
      <c r="C4426" s="14">
        <v>34.777101111986397</v>
      </c>
      <c r="D4426" s="5">
        <v>42.243566152319588</v>
      </c>
    </row>
    <row r="4427" spans="1:4" x14ac:dyDescent="0.3">
      <c r="A4427">
        <v>4426</v>
      </c>
      <c r="B4427" s="14">
        <v>44.440082593487958</v>
      </c>
      <c r="C4427" s="14">
        <v>34.570206570083684</v>
      </c>
      <c r="D4427" s="5">
        <v>42.408148704558322</v>
      </c>
    </row>
    <row r="4428" spans="1:4" x14ac:dyDescent="0.3">
      <c r="A4428">
        <v>4427</v>
      </c>
      <c r="B4428" s="14">
        <v>44.005152651899927</v>
      </c>
      <c r="C4428" s="14">
        <v>35.910871627933844</v>
      </c>
      <c r="D4428" s="5">
        <v>45.041287350600442</v>
      </c>
    </row>
    <row r="4429" spans="1:4" x14ac:dyDescent="0.3">
      <c r="A4429">
        <v>4428</v>
      </c>
      <c r="B4429" s="14">
        <v>45.510743544270461</v>
      </c>
      <c r="C4429" s="14">
        <v>33.677108415177521</v>
      </c>
      <c r="D4429" s="5">
        <v>40.536203938548844</v>
      </c>
    </row>
    <row r="4430" spans="1:4" x14ac:dyDescent="0.3">
      <c r="A4430">
        <v>4429</v>
      </c>
      <c r="B4430" s="14">
        <v>46.469546288748717</v>
      </c>
      <c r="C4430" s="14">
        <v>32.51353912209202</v>
      </c>
      <c r="D4430" s="5">
        <v>43.682210967583174</v>
      </c>
    </row>
    <row r="4431" spans="1:4" x14ac:dyDescent="0.3">
      <c r="A4431">
        <v>4430</v>
      </c>
      <c r="B4431" s="14">
        <v>41.379801539934306</v>
      </c>
      <c r="C4431" s="14">
        <v>34.727165974891378</v>
      </c>
      <c r="D4431" s="5">
        <v>40.848286964439637</v>
      </c>
    </row>
    <row r="4432" spans="1:4" x14ac:dyDescent="0.3">
      <c r="A4432">
        <v>4431</v>
      </c>
      <c r="B4432" s="14">
        <v>43.978476316339325</v>
      </c>
      <c r="C4432" s="14">
        <v>33.56937687708654</v>
      </c>
      <c r="D4432" s="5">
        <v>41.810894369741604</v>
      </c>
    </row>
    <row r="4433" spans="1:4" x14ac:dyDescent="0.3">
      <c r="A4433">
        <v>4432</v>
      </c>
      <c r="B4433" s="14">
        <v>40.898755076867289</v>
      </c>
      <c r="C4433" s="14">
        <v>32.959136963215485</v>
      </c>
      <c r="D4433" s="5">
        <v>42.612633853044144</v>
      </c>
    </row>
    <row r="4434" spans="1:4" x14ac:dyDescent="0.3">
      <c r="A4434">
        <v>4433</v>
      </c>
      <c r="B4434" s="14">
        <v>42.272991975494463</v>
      </c>
      <c r="C4434" s="14">
        <v>32.605056715964004</v>
      </c>
      <c r="D4434" s="5">
        <v>44.542833590943772</v>
      </c>
    </row>
    <row r="4435" spans="1:4" x14ac:dyDescent="0.3">
      <c r="A4435">
        <v>4434</v>
      </c>
      <c r="B4435" s="14">
        <v>46.005088084527884</v>
      </c>
      <c r="C4435" s="14">
        <v>35.226081678965222</v>
      </c>
      <c r="D4435" s="5">
        <v>45.434319774277547</v>
      </c>
    </row>
    <row r="4436" spans="1:4" x14ac:dyDescent="0.3">
      <c r="A4436">
        <v>4435</v>
      </c>
      <c r="B4436" s="14">
        <v>42.029897085677298</v>
      </c>
      <c r="C4436" s="14">
        <v>35.501652161315626</v>
      </c>
      <c r="D4436" s="5">
        <v>44.566650110101399</v>
      </c>
    </row>
    <row r="4437" spans="1:4" x14ac:dyDescent="0.3">
      <c r="A4437">
        <v>4436</v>
      </c>
      <c r="B4437" s="14">
        <v>44.642499110541543</v>
      </c>
      <c r="C4437" s="14">
        <v>35.71553689960902</v>
      </c>
      <c r="D4437" s="5">
        <v>42.941986865354281</v>
      </c>
    </row>
    <row r="4438" spans="1:4" x14ac:dyDescent="0.3">
      <c r="A4438">
        <v>4437</v>
      </c>
      <c r="B4438" s="14">
        <v>45.387457993080645</v>
      </c>
      <c r="C4438" s="14">
        <v>33.323021592063725</v>
      </c>
      <c r="D4438" s="5">
        <v>44.3860700493533</v>
      </c>
    </row>
    <row r="4439" spans="1:4" x14ac:dyDescent="0.3">
      <c r="A4439">
        <v>4438</v>
      </c>
      <c r="B4439" s="14">
        <v>45.58706633044018</v>
      </c>
      <c r="C4439" s="14">
        <v>32.563195982620314</v>
      </c>
      <c r="D4439" s="5">
        <v>44.952718806738261</v>
      </c>
    </row>
    <row r="4440" spans="1:4" x14ac:dyDescent="0.3">
      <c r="A4440">
        <v>4439</v>
      </c>
      <c r="B4440" s="14">
        <v>43.333553325389623</v>
      </c>
      <c r="C4440" s="14">
        <v>32.876547691799367</v>
      </c>
      <c r="D4440" s="5">
        <v>43.253377762740492</v>
      </c>
    </row>
    <row r="4441" spans="1:4" x14ac:dyDescent="0.3">
      <c r="A4441">
        <v>4440</v>
      </c>
      <c r="B4441" s="14">
        <v>42.466721479881727</v>
      </c>
      <c r="C4441" s="14">
        <v>33.160490172690949</v>
      </c>
      <c r="D4441" s="5">
        <v>43.681319713142692</v>
      </c>
    </row>
    <row r="4442" spans="1:4" x14ac:dyDescent="0.3">
      <c r="A4442">
        <v>4441</v>
      </c>
      <c r="B4442" s="14">
        <v>46.549186567743781</v>
      </c>
      <c r="C4442" s="14">
        <v>37.74891755521201</v>
      </c>
      <c r="D4442" s="5">
        <v>44.983494350053419</v>
      </c>
    </row>
    <row r="4443" spans="1:4" x14ac:dyDescent="0.3">
      <c r="A4443">
        <v>4442</v>
      </c>
      <c r="B4443" s="14">
        <v>43.697910987676238</v>
      </c>
      <c r="C4443" s="14">
        <v>33.066181607699683</v>
      </c>
      <c r="D4443" s="5">
        <v>42.517200304262246</v>
      </c>
    </row>
    <row r="4444" spans="1:4" x14ac:dyDescent="0.3">
      <c r="A4444">
        <v>4443</v>
      </c>
      <c r="B4444" s="14">
        <v>43.655318635397471</v>
      </c>
      <c r="C4444" s="14">
        <v>35.318213451275433</v>
      </c>
      <c r="D4444" s="5">
        <v>43.203391979602117</v>
      </c>
    </row>
    <row r="4445" spans="1:4" x14ac:dyDescent="0.3">
      <c r="A4445">
        <v>4444</v>
      </c>
      <c r="B4445" s="14">
        <v>41.657254809892393</v>
      </c>
      <c r="C4445" s="14">
        <v>33.842399583659137</v>
      </c>
      <c r="D4445" s="5">
        <v>43.291333420370833</v>
      </c>
    </row>
    <row r="4446" spans="1:4" x14ac:dyDescent="0.3">
      <c r="A4446">
        <v>4445</v>
      </c>
      <c r="B4446" s="14">
        <v>43.512698245614914</v>
      </c>
      <c r="C4446" s="14">
        <v>36.093863537797965</v>
      </c>
      <c r="D4446" s="5">
        <v>42.610830739156356</v>
      </c>
    </row>
    <row r="4447" spans="1:4" x14ac:dyDescent="0.3">
      <c r="A4447">
        <v>4446</v>
      </c>
      <c r="B4447" s="14">
        <v>44.516898821942796</v>
      </c>
      <c r="C4447" s="14">
        <v>33.815246746536495</v>
      </c>
      <c r="D4447" s="5">
        <v>40.819703835222221</v>
      </c>
    </row>
    <row r="4448" spans="1:4" x14ac:dyDescent="0.3">
      <c r="A4448">
        <v>4447</v>
      </c>
      <c r="B4448" s="14">
        <v>42.360632315705899</v>
      </c>
      <c r="C4448" s="14">
        <v>33.86386666857782</v>
      </c>
      <c r="D4448" s="5">
        <v>41.708620426881367</v>
      </c>
    </row>
    <row r="4449" spans="1:4" x14ac:dyDescent="0.3">
      <c r="A4449">
        <v>4448</v>
      </c>
      <c r="B4449" s="14">
        <v>45.256698199066605</v>
      </c>
      <c r="C4449" s="14">
        <v>35.648578302165937</v>
      </c>
      <c r="D4449" s="5">
        <v>41.940184089266872</v>
      </c>
    </row>
    <row r="4450" spans="1:4" x14ac:dyDescent="0.3">
      <c r="A4450">
        <v>4449</v>
      </c>
      <c r="B4450" s="14">
        <v>42.300089093440484</v>
      </c>
      <c r="C4450" s="14">
        <v>33.117665548019666</v>
      </c>
      <c r="D4450" s="5">
        <v>43.365429782910084</v>
      </c>
    </row>
    <row r="4451" spans="1:4" x14ac:dyDescent="0.3">
      <c r="A4451">
        <v>4450</v>
      </c>
      <c r="B4451" s="14">
        <v>44.130474633191525</v>
      </c>
      <c r="C4451" s="14">
        <v>33.819870347988832</v>
      </c>
      <c r="D4451" s="5">
        <v>42.222421591656371</v>
      </c>
    </row>
    <row r="4452" spans="1:4" x14ac:dyDescent="0.3">
      <c r="A4452">
        <v>4451</v>
      </c>
      <c r="B4452" s="14">
        <v>42.75744741106859</v>
      </c>
      <c r="C4452" s="14">
        <v>34.16274332696343</v>
      </c>
      <c r="D4452" s="5">
        <v>43.614675436005555</v>
      </c>
    </row>
    <row r="4453" spans="1:4" x14ac:dyDescent="0.3">
      <c r="A4453">
        <v>4452</v>
      </c>
      <c r="B4453" s="14">
        <v>42.363203649861383</v>
      </c>
      <c r="C4453" s="14">
        <v>34.535281752119182</v>
      </c>
      <c r="D4453" s="5">
        <v>43.696015784016261</v>
      </c>
    </row>
    <row r="4454" spans="1:4" x14ac:dyDescent="0.3">
      <c r="A4454">
        <v>4453</v>
      </c>
      <c r="B4454" s="14">
        <v>42.840004449388815</v>
      </c>
      <c r="C4454" s="14">
        <v>34.975458164075427</v>
      </c>
      <c r="D4454" s="5">
        <v>45.47651806519054</v>
      </c>
    </row>
    <row r="4455" spans="1:4" x14ac:dyDescent="0.3">
      <c r="A4455">
        <v>4454</v>
      </c>
      <c r="B4455" s="14">
        <v>42.511197039886831</v>
      </c>
      <c r="C4455" s="14">
        <v>35.312052749073949</v>
      </c>
      <c r="D4455" s="5">
        <v>40.567583104904735</v>
      </c>
    </row>
    <row r="4456" spans="1:4" x14ac:dyDescent="0.3">
      <c r="A4456">
        <v>4455</v>
      </c>
      <c r="B4456" s="14">
        <v>42.958707965061031</v>
      </c>
      <c r="C4456" s="14">
        <v>33.935123449385713</v>
      </c>
      <c r="D4456" s="5">
        <v>44.758388922387304</v>
      </c>
    </row>
    <row r="4457" spans="1:4" x14ac:dyDescent="0.3">
      <c r="A4457">
        <v>4456</v>
      </c>
      <c r="B4457" s="14">
        <v>43.82594852989395</v>
      </c>
      <c r="C4457" s="14">
        <v>33.300447355034557</v>
      </c>
      <c r="D4457" s="5">
        <v>43.291609124220358</v>
      </c>
    </row>
    <row r="4458" spans="1:4" x14ac:dyDescent="0.3">
      <c r="A4458">
        <v>4457</v>
      </c>
      <c r="B4458" s="14">
        <v>42.889639124948239</v>
      </c>
      <c r="C4458" s="14">
        <v>33.93840939558325</v>
      </c>
      <c r="D4458" s="5">
        <v>43.136927987746645</v>
      </c>
    </row>
    <row r="4459" spans="1:4" x14ac:dyDescent="0.3">
      <c r="A4459">
        <v>4458</v>
      </c>
      <c r="B4459" s="14">
        <v>42.985546843515159</v>
      </c>
      <c r="C4459" s="14">
        <v>32.23395600311089</v>
      </c>
      <c r="D4459" s="5">
        <v>46.23697535676579</v>
      </c>
    </row>
    <row r="4460" spans="1:4" x14ac:dyDescent="0.3">
      <c r="A4460">
        <v>4459</v>
      </c>
      <c r="B4460" s="14">
        <v>42.799823791373285</v>
      </c>
      <c r="C4460" s="14">
        <v>34.401326250254989</v>
      </c>
      <c r="D4460" s="5">
        <v>41.245738739312628</v>
      </c>
    </row>
    <row r="4461" spans="1:4" x14ac:dyDescent="0.3">
      <c r="A4461">
        <v>4460</v>
      </c>
      <c r="B4461" s="14">
        <v>42.938894478455182</v>
      </c>
      <c r="C4461" s="14">
        <v>34.944196740341972</v>
      </c>
      <c r="D4461" s="5">
        <v>45.934427554568302</v>
      </c>
    </row>
    <row r="4462" spans="1:4" x14ac:dyDescent="0.3">
      <c r="A4462">
        <v>4461</v>
      </c>
      <c r="B4462" s="14">
        <v>43.156866770611458</v>
      </c>
      <c r="C4462" s="14">
        <v>34.21090464537604</v>
      </c>
      <c r="D4462" s="5">
        <v>42.604646442241993</v>
      </c>
    </row>
    <row r="4463" spans="1:4" x14ac:dyDescent="0.3">
      <c r="A4463">
        <v>4462</v>
      </c>
      <c r="B4463" s="14">
        <v>43.2532410828709</v>
      </c>
      <c r="C4463" s="14">
        <v>35.663471511241774</v>
      </c>
      <c r="D4463" s="5">
        <v>46.199898739709234</v>
      </c>
    </row>
    <row r="4464" spans="1:4" x14ac:dyDescent="0.3">
      <c r="A4464">
        <v>4463</v>
      </c>
      <c r="B4464" s="14">
        <v>44.351789983229736</v>
      </c>
      <c r="C4464" s="14">
        <v>34.405499176757566</v>
      </c>
      <c r="D4464" s="5">
        <v>44.235022579477274</v>
      </c>
    </row>
    <row r="4465" spans="1:4" x14ac:dyDescent="0.3">
      <c r="A4465">
        <v>4464</v>
      </c>
      <c r="B4465" s="14">
        <v>42.535631232271363</v>
      </c>
      <c r="C4465" s="14">
        <v>33.026629858170097</v>
      </c>
      <c r="D4465" s="5">
        <v>42.839451911833173</v>
      </c>
    </row>
    <row r="4466" spans="1:4" x14ac:dyDescent="0.3">
      <c r="A4466">
        <v>4465</v>
      </c>
      <c r="B4466" s="14">
        <v>44.786457749317414</v>
      </c>
      <c r="C4466" s="14">
        <v>32.866788414022309</v>
      </c>
      <c r="D4466" s="5">
        <v>42.520684217815727</v>
      </c>
    </row>
    <row r="4467" spans="1:4" x14ac:dyDescent="0.3">
      <c r="A4467">
        <v>4466</v>
      </c>
      <c r="B4467" s="14">
        <v>44.86741726081479</v>
      </c>
      <c r="C4467" s="14">
        <v>35.683997489405655</v>
      </c>
      <c r="D4467" s="5">
        <v>44.11519806720667</v>
      </c>
    </row>
    <row r="4468" spans="1:4" x14ac:dyDescent="0.3">
      <c r="A4468">
        <v>4467</v>
      </c>
      <c r="B4468" s="14">
        <v>45.624154886784666</v>
      </c>
      <c r="C4468" s="14">
        <v>34.114889226464641</v>
      </c>
      <c r="D4468" s="5">
        <v>44.10714866343897</v>
      </c>
    </row>
    <row r="4469" spans="1:4" x14ac:dyDescent="0.3">
      <c r="A4469">
        <v>4468</v>
      </c>
      <c r="B4469" s="14">
        <v>42.711633930087274</v>
      </c>
      <c r="C4469" s="14">
        <v>33.548888636653857</v>
      </c>
      <c r="D4469" s="5">
        <v>43.919243286077297</v>
      </c>
    </row>
    <row r="4470" spans="1:4" x14ac:dyDescent="0.3">
      <c r="A4470">
        <v>4469</v>
      </c>
      <c r="B4470" s="14">
        <v>41.987789062185861</v>
      </c>
      <c r="C4470" s="14">
        <v>33.86999998559893</v>
      </c>
      <c r="D4470" s="5">
        <v>45.487202131876344</v>
      </c>
    </row>
    <row r="4471" spans="1:4" x14ac:dyDescent="0.3">
      <c r="A4471">
        <v>4470</v>
      </c>
      <c r="B4471" s="14">
        <v>44.702841175513413</v>
      </c>
      <c r="C4471" s="14">
        <v>34.234073289120438</v>
      </c>
      <c r="D4471" s="5">
        <v>42.758988074191436</v>
      </c>
    </row>
    <row r="4472" spans="1:4" x14ac:dyDescent="0.3">
      <c r="A4472">
        <v>4471</v>
      </c>
      <c r="B4472" s="14">
        <v>44.23463135599566</v>
      </c>
      <c r="C4472" s="14">
        <v>34.437341678609314</v>
      </c>
      <c r="D4472" s="5">
        <v>41.19116390568513</v>
      </c>
    </row>
    <row r="4473" spans="1:4" x14ac:dyDescent="0.3">
      <c r="A4473">
        <v>4472</v>
      </c>
      <c r="B4473" s="14">
        <v>43.624177976409754</v>
      </c>
      <c r="C4473" s="14">
        <v>32.994288780082158</v>
      </c>
      <c r="D4473" s="5">
        <v>42.343995273576795</v>
      </c>
    </row>
    <row r="4474" spans="1:4" x14ac:dyDescent="0.3">
      <c r="A4474">
        <v>4473</v>
      </c>
      <c r="B4474" s="14">
        <v>44.404905740873964</v>
      </c>
      <c r="C4474" s="14">
        <v>34.847517658830142</v>
      </c>
      <c r="D4474" s="5">
        <v>43.2160059682667</v>
      </c>
    </row>
    <row r="4475" spans="1:4" x14ac:dyDescent="0.3">
      <c r="A4475">
        <v>4474</v>
      </c>
      <c r="B4475" s="14">
        <v>42.041036443607005</v>
      </c>
      <c r="C4475" s="14">
        <v>35.071844474727719</v>
      </c>
      <c r="D4475" s="5">
        <v>42.854298885868424</v>
      </c>
    </row>
    <row r="4476" spans="1:4" x14ac:dyDescent="0.3">
      <c r="A4476">
        <v>4475</v>
      </c>
      <c r="B4476" s="14">
        <v>41.130138564097699</v>
      </c>
      <c r="C4476" s="14">
        <v>34.298399926295097</v>
      </c>
      <c r="D4476" s="5">
        <v>41.66565300471715</v>
      </c>
    </row>
    <row r="4477" spans="1:4" x14ac:dyDescent="0.3">
      <c r="A4477">
        <v>4476</v>
      </c>
      <c r="B4477" s="14">
        <v>43.200083397628383</v>
      </c>
      <c r="C4477" s="14">
        <v>32.199814980822701</v>
      </c>
      <c r="D4477" s="5">
        <v>39.798120874580434</v>
      </c>
    </row>
    <row r="4478" spans="1:4" x14ac:dyDescent="0.3">
      <c r="A4478">
        <v>4477</v>
      </c>
      <c r="B4478" s="14">
        <v>41.124319327793529</v>
      </c>
      <c r="C4478" s="14">
        <v>33.444669454872844</v>
      </c>
      <c r="D4478" s="5">
        <v>40.285985815269292</v>
      </c>
    </row>
    <row r="4479" spans="1:4" x14ac:dyDescent="0.3">
      <c r="A4479">
        <v>4478</v>
      </c>
      <c r="B4479" s="14">
        <v>42.449606891964251</v>
      </c>
      <c r="C4479" s="14">
        <v>33.368574730327936</v>
      </c>
      <c r="D4479" s="5">
        <v>41.98857862647889</v>
      </c>
    </row>
    <row r="4480" spans="1:4" x14ac:dyDescent="0.3">
      <c r="A4480">
        <v>4479</v>
      </c>
      <c r="B4480" s="14">
        <v>43.429226145899705</v>
      </c>
      <c r="C4480" s="14">
        <v>34.967042008461071</v>
      </c>
      <c r="D4480" s="5">
        <v>42.319674716512473</v>
      </c>
    </row>
    <row r="4481" spans="1:4" x14ac:dyDescent="0.3">
      <c r="A4481">
        <v>4480</v>
      </c>
      <c r="B4481" s="14">
        <v>40.549693356489669</v>
      </c>
      <c r="C4481" s="14">
        <v>34.613289591600243</v>
      </c>
      <c r="D4481" s="5">
        <v>42.559899962748219</v>
      </c>
    </row>
    <row r="4482" spans="1:4" x14ac:dyDescent="0.3">
      <c r="A4482">
        <v>4481</v>
      </c>
      <c r="B4482" s="14">
        <v>45.751222212567782</v>
      </c>
      <c r="C4482" s="14">
        <v>35.388947339050013</v>
      </c>
      <c r="D4482" s="5">
        <v>45.873053427926116</v>
      </c>
    </row>
    <row r="4483" spans="1:4" x14ac:dyDescent="0.3">
      <c r="A4483">
        <v>4482</v>
      </c>
      <c r="B4483" s="14">
        <v>46.365510951699832</v>
      </c>
      <c r="C4483" s="14">
        <v>35.93364402363283</v>
      </c>
      <c r="D4483" s="5">
        <v>44.641483589898506</v>
      </c>
    </row>
    <row r="4484" spans="1:4" x14ac:dyDescent="0.3">
      <c r="A4484">
        <v>4483</v>
      </c>
      <c r="B4484" s="14">
        <v>42.931635136854815</v>
      </c>
      <c r="C4484" s="14">
        <v>35.144784102505781</v>
      </c>
      <c r="D4484" s="5">
        <v>43.768314092326669</v>
      </c>
    </row>
    <row r="4485" spans="1:4" x14ac:dyDescent="0.3">
      <c r="A4485">
        <v>4484</v>
      </c>
      <c r="B4485" s="14">
        <v>43.760868542150853</v>
      </c>
      <c r="C4485" s="14">
        <v>33.797394427318892</v>
      </c>
      <c r="D4485" s="5">
        <v>43.239491382506245</v>
      </c>
    </row>
    <row r="4486" spans="1:4" x14ac:dyDescent="0.3">
      <c r="A4486">
        <v>4485</v>
      </c>
      <c r="B4486" s="14">
        <v>44.715743442780038</v>
      </c>
      <c r="C4486" s="14">
        <v>34.723840603326465</v>
      </c>
      <c r="D4486" s="5">
        <v>41.70587594150718</v>
      </c>
    </row>
    <row r="4487" spans="1:4" x14ac:dyDescent="0.3">
      <c r="A4487">
        <v>4486</v>
      </c>
      <c r="B4487" s="14">
        <v>45.532332750899961</v>
      </c>
      <c r="C4487" s="14">
        <v>34.540029302718224</v>
      </c>
      <c r="D4487" s="5">
        <v>42.997530186241484</v>
      </c>
    </row>
    <row r="4488" spans="1:4" x14ac:dyDescent="0.3">
      <c r="A4488">
        <v>4487</v>
      </c>
      <c r="B4488" s="14">
        <v>43.416720160041031</v>
      </c>
      <c r="C4488" s="14">
        <v>33.081411276664497</v>
      </c>
      <c r="D4488" s="5">
        <v>45.702659463863462</v>
      </c>
    </row>
    <row r="4489" spans="1:4" x14ac:dyDescent="0.3">
      <c r="A4489">
        <v>4488</v>
      </c>
      <c r="B4489" s="14">
        <v>43.977215550621317</v>
      </c>
      <c r="C4489" s="14">
        <v>36.085375329084009</v>
      </c>
      <c r="D4489" s="5">
        <v>43.107699521715531</v>
      </c>
    </row>
    <row r="4490" spans="1:4" x14ac:dyDescent="0.3">
      <c r="A4490">
        <v>4489</v>
      </c>
      <c r="B4490" s="14">
        <v>42.710421839424889</v>
      </c>
      <c r="C4490" s="14">
        <v>34.746398100887276</v>
      </c>
      <c r="D4490" s="5">
        <v>42.385510648085159</v>
      </c>
    </row>
    <row r="4491" spans="1:4" x14ac:dyDescent="0.3">
      <c r="A4491">
        <v>4490</v>
      </c>
      <c r="B4491" s="14">
        <v>43.928630483070371</v>
      </c>
      <c r="C4491" s="14">
        <v>33.117972677872253</v>
      </c>
      <c r="D4491" s="5">
        <v>40.497225100341346</v>
      </c>
    </row>
    <row r="4492" spans="1:4" x14ac:dyDescent="0.3">
      <c r="A4492">
        <v>4491</v>
      </c>
      <c r="B4492" s="14">
        <v>42.490701025457923</v>
      </c>
      <c r="C4492" s="14">
        <v>33.897617406324315</v>
      </c>
      <c r="D4492" s="5">
        <v>40.942330025287688</v>
      </c>
    </row>
    <row r="4493" spans="1:4" x14ac:dyDescent="0.3">
      <c r="A4493">
        <v>4492</v>
      </c>
      <c r="B4493" s="14">
        <v>43.577204532344666</v>
      </c>
      <c r="C4493" s="14">
        <v>35.882619261158169</v>
      </c>
      <c r="D4493" s="5">
        <v>43.081255162046467</v>
      </c>
    </row>
    <row r="4494" spans="1:4" x14ac:dyDescent="0.3">
      <c r="A4494">
        <v>4493</v>
      </c>
      <c r="B4494" s="14">
        <v>40.677764968341961</v>
      </c>
      <c r="C4494" s="14">
        <v>34.472520978823241</v>
      </c>
      <c r="D4494" s="5">
        <v>44.227403763763171</v>
      </c>
    </row>
    <row r="4495" spans="1:4" x14ac:dyDescent="0.3">
      <c r="A4495">
        <v>4494</v>
      </c>
      <c r="B4495" s="14">
        <v>45.361711037170927</v>
      </c>
      <c r="C4495" s="14">
        <v>33.907546730638011</v>
      </c>
      <c r="D4495" s="5">
        <v>42.852381603727238</v>
      </c>
    </row>
    <row r="4496" spans="1:4" x14ac:dyDescent="0.3">
      <c r="A4496">
        <v>4495</v>
      </c>
      <c r="B4496" s="14">
        <v>40.304385425227707</v>
      </c>
      <c r="C4496" s="14">
        <v>35.506166359766667</v>
      </c>
      <c r="D4496" s="5">
        <v>41.860980724923785</v>
      </c>
    </row>
    <row r="4497" spans="1:4" x14ac:dyDescent="0.3">
      <c r="A4497">
        <v>4496</v>
      </c>
      <c r="B4497" s="14">
        <v>40.87637046695157</v>
      </c>
      <c r="C4497" s="14">
        <v>36.462213164914893</v>
      </c>
      <c r="D4497" s="5">
        <v>44.894076101075051</v>
      </c>
    </row>
    <row r="4498" spans="1:4" x14ac:dyDescent="0.3">
      <c r="A4498">
        <v>4497</v>
      </c>
      <c r="B4498" s="14">
        <v>42.11713509285115</v>
      </c>
      <c r="C4498" s="14">
        <v>35.672001715147751</v>
      </c>
      <c r="D4498" s="5">
        <v>42.133760023171696</v>
      </c>
    </row>
    <row r="4499" spans="1:4" x14ac:dyDescent="0.3">
      <c r="A4499">
        <v>4498</v>
      </c>
      <c r="B4499" s="14">
        <v>43.044703182285609</v>
      </c>
      <c r="C4499" s="14">
        <v>34.759910879790091</v>
      </c>
      <c r="D4499" s="5">
        <v>41.859316828160438</v>
      </c>
    </row>
    <row r="4500" spans="1:4" x14ac:dyDescent="0.3">
      <c r="A4500">
        <v>4499</v>
      </c>
      <c r="B4500" s="14">
        <v>44.745263293633059</v>
      </c>
      <c r="C4500" s="14">
        <v>36.743264007576641</v>
      </c>
      <c r="D4500" s="5">
        <v>44.221369735999048</v>
      </c>
    </row>
    <row r="4501" spans="1:4" x14ac:dyDescent="0.3">
      <c r="A4501">
        <v>4500</v>
      </c>
      <c r="B4501" s="14">
        <v>43.913013802000464</v>
      </c>
      <c r="C4501" s="14">
        <v>33.668090690517914</v>
      </c>
      <c r="D4501" s="5">
        <v>44.78870823938005</v>
      </c>
    </row>
    <row r="4502" spans="1:4" x14ac:dyDescent="0.3">
      <c r="A4502">
        <v>4501</v>
      </c>
      <c r="B4502" s="14">
        <v>43.549145535972286</v>
      </c>
      <c r="C4502" s="14">
        <v>32.997823911047803</v>
      </c>
      <c r="D4502" s="5">
        <v>43.114683985631288</v>
      </c>
    </row>
    <row r="4503" spans="1:4" x14ac:dyDescent="0.3">
      <c r="A4503">
        <v>4502</v>
      </c>
      <c r="B4503" s="14">
        <v>43.460816568221659</v>
      </c>
      <c r="C4503" s="14">
        <v>32.485981009094395</v>
      </c>
      <c r="D4503" s="5">
        <v>42.839323205333528</v>
      </c>
    </row>
    <row r="4504" spans="1:4" x14ac:dyDescent="0.3">
      <c r="A4504">
        <v>4503</v>
      </c>
      <c r="B4504" s="14">
        <v>41.06101553264282</v>
      </c>
      <c r="C4504" s="14">
        <v>36.705553213418341</v>
      </c>
      <c r="D4504" s="5">
        <v>44.308695422186425</v>
      </c>
    </row>
    <row r="4505" spans="1:4" x14ac:dyDescent="0.3">
      <c r="A4505">
        <v>4504</v>
      </c>
      <c r="B4505" s="14">
        <v>44.173366271042838</v>
      </c>
      <c r="C4505" s="14">
        <v>34.859533673709421</v>
      </c>
      <c r="D4505" s="5">
        <v>40.913758891585481</v>
      </c>
    </row>
    <row r="4506" spans="1:4" x14ac:dyDescent="0.3">
      <c r="A4506">
        <v>4505</v>
      </c>
      <c r="B4506" s="14">
        <v>40.702401112175089</v>
      </c>
      <c r="C4506" s="14">
        <v>34.699341898121141</v>
      </c>
      <c r="D4506" s="5">
        <v>43.82685638279608</v>
      </c>
    </row>
    <row r="4507" spans="1:4" x14ac:dyDescent="0.3">
      <c r="A4507">
        <v>4506</v>
      </c>
      <c r="B4507" s="14">
        <v>44.575550499179805</v>
      </c>
      <c r="C4507" s="14">
        <v>34.961623831269257</v>
      </c>
      <c r="D4507" s="5">
        <v>43.451216885666369</v>
      </c>
    </row>
    <row r="4508" spans="1:4" x14ac:dyDescent="0.3">
      <c r="A4508">
        <v>4507</v>
      </c>
      <c r="B4508" s="14">
        <v>44.913359659881515</v>
      </c>
      <c r="C4508" s="14">
        <v>33.004484446336008</v>
      </c>
      <c r="D4508" s="5">
        <v>43.501666925517952</v>
      </c>
    </row>
    <row r="4509" spans="1:4" x14ac:dyDescent="0.3">
      <c r="A4509">
        <v>4508</v>
      </c>
      <c r="B4509" s="14">
        <v>40.53743423570323</v>
      </c>
      <c r="C4509" s="14">
        <v>33.998766303297757</v>
      </c>
      <c r="D4509" s="5">
        <v>42.402025908806351</v>
      </c>
    </row>
    <row r="4510" spans="1:4" x14ac:dyDescent="0.3">
      <c r="A4510">
        <v>4509</v>
      </c>
      <c r="B4510" s="14">
        <v>42.929641709070083</v>
      </c>
      <c r="C4510" s="14">
        <v>34.307082452537209</v>
      </c>
      <c r="D4510" s="5">
        <v>44.918267639684828</v>
      </c>
    </row>
    <row r="4511" spans="1:4" x14ac:dyDescent="0.3">
      <c r="A4511">
        <v>4510</v>
      </c>
      <c r="B4511" s="14">
        <v>41.414325355591615</v>
      </c>
      <c r="C4511" s="14">
        <v>33.986893732474918</v>
      </c>
      <c r="D4511" s="5">
        <v>41.631206376426171</v>
      </c>
    </row>
    <row r="4512" spans="1:4" x14ac:dyDescent="0.3">
      <c r="A4512">
        <v>4511</v>
      </c>
      <c r="B4512" s="14">
        <v>43.598011503393842</v>
      </c>
      <c r="C4512" s="14">
        <v>33.800018360869323</v>
      </c>
      <c r="D4512" s="5">
        <v>43.438699007465765</v>
      </c>
    </row>
    <row r="4513" spans="1:4" x14ac:dyDescent="0.3">
      <c r="A4513">
        <v>4512</v>
      </c>
      <c r="B4513" s="14">
        <v>40.970820523704859</v>
      </c>
      <c r="C4513" s="14">
        <v>34.189956117889032</v>
      </c>
      <c r="D4513" s="5">
        <v>43.32750981537199</v>
      </c>
    </row>
    <row r="4514" spans="1:4" x14ac:dyDescent="0.3">
      <c r="A4514">
        <v>4513</v>
      </c>
      <c r="B4514" s="14">
        <v>44.209098789197235</v>
      </c>
      <c r="C4514" s="14">
        <v>34.588215226463248</v>
      </c>
      <c r="D4514" s="5">
        <v>41.843366086779533</v>
      </c>
    </row>
    <row r="4515" spans="1:4" x14ac:dyDescent="0.3">
      <c r="A4515">
        <v>4514</v>
      </c>
      <c r="B4515" s="14">
        <v>40.027647629683031</v>
      </c>
      <c r="C4515" s="14">
        <v>33.566894444006529</v>
      </c>
      <c r="D4515" s="5">
        <v>42.602875895374495</v>
      </c>
    </row>
    <row r="4516" spans="1:4" x14ac:dyDescent="0.3">
      <c r="A4516">
        <v>4515</v>
      </c>
      <c r="B4516" s="14">
        <v>45.023004805579255</v>
      </c>
      <c r="C4516" s="14">
        <v>35.481845384047645</v>
      </c>
      <c r="D4516" s="5">
        <v>44.515760473656435</v>
      </c>
    </row>
    <row r="4517" spans="1:4" x14ac:dyDescent="0.3">
      <c r="A4517">
        <v>4516</v>
      </c>
      <c r="B4517" s="14">
        <v>40.808705231555855</v>
      </c>
      <c r="C4517" s="14">
        <v>33.52203406203229</v>
      </c>
      <c r="D4517" s="5">
        <v>42.845987593913982</v>
      </c>
    </row>
    <row r="4518" spans="1:4" x14ac:dyDescent="0.3">
      <c r="A4518">
        <v>4517</v>
      </c>
      <c r="B4518" s="14">
        <v>43.893484491538771</v>
      </c>
      <c r="C4518" s="14">
        <v>36.315864633361699</v>
      </c>
      <c r="D4518" s="5">
        <v>40.371277509197895</v>
      </c>
    </row>
    <row r="4519" spans="1:4" x14ac:dyDescent="0.3">
      <c r="A4519">
        <v>4518</v>
      </c>
      <c r="B4519" s="14">
        <v>42.642214738319929</v>
      </c>
      <c r="C4519" s="14">
        <v>34.221854853503942</v>
      </c>
      <c r="D4519" s="5">
        <v>45.580106280576452</v>
      </c>
    </row>
    <row r="4520" spans="1:4" x14ac:dyDescent="0.3">
      <c r="A4520">
        <v>4519</v>
      </c>
      <c r="B4520" s="14">
        <v>42.496524924015674</v>
      </c>
      <c r="C4520" s="14">
        <v>34.256799655096408</v>
      </c>
      <c r="D4520" s="5">
        <v>41.960470428738553</v>
      </c>
    </row>
    <row r="4521" spans="1:4" x14ac:dyDescent="0.3">
      <c r="A4521">
        <v>4520</v>
      </c>
      <c r="B4521" s="14">
        <v>43.68494802097235</v>
      </c>
      <c r="C4521" s="14">
        <v>33.78964579296494</v>
      </c>
      <c r="D4521" s="5">
        <v>44.693509040719896</v>
      </c>
    </row>
    <row r="4522" spans="1:4" x14ac:dyDescent="0.3">
      <c r="A4522">
        <v>4521</v>
      </c>
      <c r="B4522" s="14">
        <v>40.963151176981391</v>
      </c>
      <c r="C4522" s="14">
        <v>33.775131951345756</v>
      </c>
      <c r="D4522" s="5">
        <v>41.970055256293492</v>
      </c>
    </row>
    <row r="4523" spans="1:4" x14ac:dyDescent="0.3">
      <c r="A4523">
        <v>4522</v>
      </c>
      <c r="B4523" s="14">
        <v>43.405537558824619</v>
      </c>
      <c r="C4523" s="14">
        <v>33.526619468318991</v>
      </c>
      <c r="D4523" s="5">
        <v>41.827433061532467</v>
      </c>
    </row>
    <row r="4524" spans="1:4" x14ac:dyDescent="0.3">
      <c r="A4524">
        <v>4523</v>
      </c>
      <c r="B4524" s="14">
        <v>43.562004043594499</v>
      </c>
      <c r="C4524" s="14">
        <v>35.818532039129842</v>
      </c>
      <c r="D4524" s="5">
        <v>42.693548685254676</v>
      </c>
    </row>
    <row r="4525" spans="1:4" x14ac:dyDescent="0.3">
      <c r="A4525">
        <v>4524</v>
      </c>
      <c r="B4525" s="14">
        <v>43.886915189494317</v>
      </c>
      <c r="C4525" s="14">
        <v>34.242065237058831</v>
      </c>
      <c r="D4525" s="5">
        <v>42.535217890326884</v>
      </c>
    </row>
    <row r="4526" spans="1:4" x14ac:dyDescent="0.3">
      <c r="A4526">
        <v>4525</v>
      </c>
      <c r="B4526" s="14">
        <v>42.998735840776412</v>
      </c>
      <c r="C4526" s="14">
        <v>36.784044834269515</v>
      </c>
      <c r="D4526" s="5">
        <v>43.479749304041164</v>
      </c>
    </row>
    <row r="4527" spans="1:4" x14ac:dyDescent="0.3">
      <c r="A4527">
        <v>4526</v>
      </c>
      <c r="B4527" s="14">
        <v>41.754722073509797</v>
      </c>
      <c r="C4527" s="14">
        <v>33.965554532521345</v>
      </c>
      <c r="D4527" s="5">
        <v>44.352031306678491</v>
      </c>
    </row>
    <row r="4528" spans="1:4" x14ac:dyDescent="0.3">
      <c r="A4528">
        <v>4527</v>
      </c>
      <c r="B4528" s="14">
        <v>45.609658623187869</v>
      </c>
      <c r="C4528" s="14">
        <v>32.710142197460293</v>
      </c>
      <c r="D4528" s="5">
        <v>42.357730088747765</v>
      </c>
    </row>
    <row r="4529" spans="1:4" x14ac:dyDescent="0.3">
      <c r="A4529">
        <v>4528</v>
      </c>
      <c r="B4529" s="14">
        <v>43.18133011890238</v>
      </c>
      <c r="C4529" s="14">
        <v>34.994243147510986</v>
      </c>
      <c r="D4529" s="5">
        <v>44.15627013086587</v>
      </c>
    </row>
    <row r="4530" spans="1:4" x14ac:dyDescent="0.3">
      <c r="A4530">
        <v>4529</v>
      </c>
      <c r="B4530" s="14">
        <v>44.86222154252463</v>
      </c>
      <c r="C4530" s="14">
        <v>33.159823109149727</v>
      </c>
      <c r="D4530" s="5">
        <v>41.592579848442526</v>
      </c>
    </row>
    <row r="4531" spans="1:4" x14ac:dyDescent="0.3">
      <c r="A4531">
        <v>4530</v>
      </c>
      <c r="B4531" s="14">
        <v>43.54117213359288</v>
      </c>
      <c r="C4531" s="14">
        <v>35.099144171700267</v>
      </c>
      <c r="D4531" s="5">
        <v>43.13655388146902</v>
      </c>
    </row>
    <row r="4532" spans="1:4" x14ac:dyDescent="0.3">
      <c r="A4532">
        <v>4531</v>
      </c>
      <c r="B4532" s="14">
        <v>43.923758137024528</v>
      </c>
      <c r="C4532" s="14">
        <v>32.982141839387367</v>
      </c>
      <c r="D4532" s="5">
        <v>40.110183717934227</v>
      </c>
    </row>
    <row r="4533" spans="1:4" x14ac:dyDescent="0.3">
      <c r="A4533">
        <v>4532</v>
      </c>
      <c r="B4533" s="14">
        <v>46.252985061687887</v>
      </c>
      <c r="C4533" s="14">
        <v>34.498697245495826</v>
      </c>
      <c r="D4533" s="5">
        <v>43.444453802165064</v>
      </c>
    </row>
    <row r="4534" spans="1:4" x14ac:dyDescent="0.3">
      <c r="A4534">
        <v>4533</v>
      </c>
      <c r="B4534" s="14">
        <v>40.456458585666077</v>
      </c>
      <c r="C4534" s="14">
        <v>33.679651863474774</v>
      </c>
      <c r="D4534" s="5">
        <v>43.75724772281481</v>
      </c>
    </row>
    <row r="4535" spans="1:4" x14ac:dyDescent="0.3">
      <c r="A4535">
        <v>4534</v>
      </c>
      <c r="B4535" s="14">
        <v>41.990702089750563</v>
      </c>
      <c r="C4535" s="14">
        <v>33.72306115412691</v>
      </c>
      <c r="D4535" s="5">
        <v>43.36543461137726</v>
      </c>
    </row>
    <row r="4536" spans="1:4" x14ac:dyDescent="0.3">
      <c r="A4536">
        <v>4535</v>
      </c>
      <c r="B4536" s="14">
        <v>46.028582409405871</v>
      </c>
      <c r="C4536" s="14">
        <v>33.40222421030208</v>
      </c>
      <c r="D4536" s="5">
        <v>41.881778012590409</v>
      </c>
    </row>
    <row r="4537" spans="1:4" x14ac:dyDescent="0.3">
      <c r="A4537">
        <v>4536</v>
      </c>
      <c r="B4537" s="14">
        <v>43.815048785975925</v>
      </c>
      <c r="C4537" s="14">
        <v>33.216589492303484</v>
      </c>
      <c r="D4537" s="5">
        <v>43.514298831669699</v>
      </c>
    </row>
    <row r="4538" spans="1:4" x14ac:dyDescent="0.3">
      <c r="A4538">
        <v>4537</v>
      </c>
      <c r="B4538" s="14">
        <v>42.87256680684083</v>
      </c>
      <c r="C4538" s="14">
        <v>35.648460436290677</v>
      </c>
      <c r="D4538" s="5">
        <v>41.765689221879228</v>
      </c>
    </row>
    <row r="4539" spans="1:4" x14ac:dyDescent="0.3">
      <c r="A4539">
        <v>4538</v>
      </c>
      <c r="B4539" s="14">
        <v>41.330896586415641</v>
      </c>
      <c r="C4539" s="14">
        <v>35.195770983353633</v>
      </c>
      <c r="D4539" s="5">
        <v>40.766651974140238</v>
      </c>
    </row>
    <row r="4540" spans="1:4" x14ac:dyDescent="0.3">
      <c r="A4540">
        <v>4539</v>
      </c>
      <c r="B4540" s="14">
        <v>43.680302511674242</v>
      </c>
      <c r="C4540" s="14">
        <v>35.940628781347101</v>
      </c>
      <c r="D4540" s="5">
        <v>43.097448047498581</v>
      </c>
    </row>
    <row r="4541" spans="1:4" x14ac:dyDescent="0.3">
      <c r="A4541">
        <v>4540</v>
      </c>
      <c r="B4541" s="14">
        <v>47.115701770836154</v>
      </c>
      <c r="C4541" s="14">
        <v>33.985841939693337</v>
      </c>
      <c r="D4541" s="5">
        <v>44.061559662818084</v>
      </c>
    </row>
    <row r="4542" spans="1:4" x14ac:dyDescent="0.3">
      <c r="A4542">
        <v>4541</v>
      </c>
      <c r="B4542" s="14">
        <v>46.129162551013977</v>
      </c>
      <c r="C4542" s="14">
        <v>33.917936790558237</v>
      </c>
      <c r="D4542" s="5">
        <v>44.830012290678141</v>
      </c>
    </row>
    <row r="4543" spans="1:4" x14ac:dyDescent="0.3">
      <c r="A4543">
        <v>4542</v>
      </c>
      <c r="B4543" s="14">
        <v>44.828320910644351</v>
      </c>
      <c r="C4543" s="14">
        <v>36.163047266626521</v>
      </c>
      <c r="D4543" s="5">
        <v>46.216752131447862</v>
      </c>
    </row>
    <row r="4544" spans="1:4" x14ac:dyDescent="0.3">
      <c r="A4544">
        <v>4543</v>
      </c>
      <c r="B4544" s="14">
        <v>41.364603454549567</v>
      </c>
      <c r="C4544" s="14">
        <v>35.75078958073275</v>
      </c>
      <c r="D4544" s="5">
        <v>44.566632542396043</v>
      </c>
    </row>
    <row r="4545" spans="1:4" x14ac:dyDescent="0.3">
      <c r="A4545">
        <v>4544</v>
      </c>
      <c r="B4545" s="14">
        <v>43.059018830658957</v>
      </c>
      <c r="C4545" s="14">
        <v>34.115969712393394</v>
      </c>
      <c r="D4545" s="5">
        <v>44.390103573211171</v>
      </c>
    </row>
    <row r="4546" spans="1:4" x14ac:dyDescent="0.3">
      <c r="A4546">
        <v>4545</v>
      </c>
      <c r="B4546" s="14">
        <v>42.40922364790049</v>
      </c>
      <c r="C4546" s="14">
        <v>34.171284088407951</v>
      </c>
      <c r="D4546" s="5">
        <v>43.020922007443275</v>
      </c>
    </row>
    <row r="4547" spans="1:4" x14ac:dyDescent="0.3">
      <c r="A4547">
        <v>4546</v>
      </c>
      <c r="B4547" s="14">
        <v>41.638431090813675</v>
      </c>
      <c r="C4547" s="14">
        <v>33.632868889751869</v>
      </c>
      <c r="D4547" s="5">
        <v>42.374537738811171</v>
      </c>
    </row>
    <row r="4548" spans="1:4" x14ac:dyDescent="0.3">
      <c r="A4548">
        <v>4547</v>
      </c>
      <c r="B4548" s="14">
        <v>41.838977230569157</v>
      </c>
      <c r="C4548" s="14">
        <v>35.324470011039502</v>
      </c>
      <c r="D4548" s="5">
        <v>43.054913930241874</v>
      </c>
    </row>
    <row r="4549" spans="1:4" x14ac:dyDescent="0.3">
      <c r="A4549">
        <v>4548</v>
      </c>
      <c r="B4549" s="14">
        <v>45.275828439159191</v>
      </c>
      <c r="C4549" s="14">
        <v>35.480326966113999</v>
      </c>
      <c r="D4549" s="5">
        <v>44.072439442054005</v>
      </c>
    </row>
    <row r="4550" spans="1:4" x14ac:dyDescent="0.3">
      <c r="A4550">
        <v>4549</v>
      </c>
      <c r="B4550" s="14">
        <v>40.928377780451278</v>
      </c>
      <c r="C4550" s="14">
        <v>34.887425776568264</v>
      </c>
      <c r="D4550" s="5">
        <v>42.961151382053274</v>
      </c>
    </row>
    <row r="4551" spans="1:4" x14ac:dyDescent="0.3">
      <c r="A4551">
        <v>4550</v>
      </c>
      <c r="B4551" s="14">
        <v>44.201940941332118</v>
      </c>
      <c r="C4551" s="14">
        <v>34.227785600324452</v>
      </c>
      <c r="D4551" s="5">
        <v>46.284916017662816</v>
      </c>
    </row>
    <row r="4552" spans="1:4" x14ac:dyDescent="0.3">
      <c r="A4552">
        <v>4551</v>
      </c>
      <c r="B4552" s="14">
        <v>41.938591734099852</v>
      </c>
      <c r="C4552" s="14">
        <v>33.666624086666985</v>
      </c>
      <c r="D4552" s="5">
        <v>44.848484347848753</v>
      </c>
    </row>
    <row r="4553" spans="1:4" x14ac:dyDescent="0.3">
      <c r="A4553">
        <v>4552</v>
      </c>
      <c r="B4553" s="14">
        <v>43.020052576916676</v>
      </c>
      <c r="C4553" s="14">
        <v>36.64120422851822</v>
      </c>
      <c r="D4553" s="5">
        <v>45.435770642007675</v>
      </c>
    </row>
    <row r="4554" spans="1:4" x14ac:dyDescent="0.3">
      <c r="A4554">
        <v>4553</v>
      </c>
      <c r="B4554" s="14">
        <v>42.032598922975197</v>
      </c>
      <c r="C4554" s="14">
        <v>32.836999895720929</v>
      </c>
      <c r="D4554" s="5">
        <v>44.342622314277534</v>
      </c>
    </row>
    <row r="4555" spans="1:4" x14ac:dyDescent="0.3">
      <c r="A4555">
        <v>4554</v>
      </c>
      <c r="B4555" s="14">
        <v>42.372191544094477</v>
      </c>
      <c r="C4555" s="14">
        <v>35.595437710261152</v>
      </c>
      <c r="D4555" s="5">
        <v>42.868183683731594</v>
      </c>
    </row>
    <row r="4556" spans="1:4" x14ac:dyDescent="0.3">
      <c r="A4556">
        <v>4555</v>
      </c>
      <c r="B4556" s="14">
        <v>44.462395738997017</v>
      </c>
      <c r="C4556" s="14">
        <v>35.595268264478783</v>
      </c>
      <c r="D4556" s="5">
        <v>41.148301826594334</v>
      </c>
    </row>
    <row r="4557" spans="1:4" x14ac:dyDescent="0.3">
      <c r="A4557">
        <v>4556</v>
      </c>
      <c r="B4557" s="14">
        <v>41.296571598456254</v>
      </c>
      <c r="C4557" s="14">
        <v>35.15633294321718</v>
      </c>
      <c r="D4557" s="5">
        <v>45.284842195828794</v>
      </c>
    </row>
    <row r="4558" spans="1:4" x14ac:dyDescent="0.3">
      <c r="A4558">
        <v>4557</v>
      </c>
      <c r="B4558" s="14">
        <v>44.651171490742769</v>
      </c>
      <c r="C4558" s="14">
        <v>33.429869989818684</v>
      </c>
      <c r="D4558" s="5">
        <v>42.531198379192872</v>
      </c>
    </row>
    <row r="4559" spans="1:4" x14ac:dyDescent="0.3">
      <c r="A4559">
        <v>4558</v>
      </c>
      <c r="B4559" s="14">
        <v>44.112434564354679</v>
      </c>
      <c r="C4559" s="14">
        <v>34.385727849133779</v>
      </c>
      <c r="D4559" s="5">
        <v>42.239965391210106</v>
      </c>
    </row>
    <row r="4560" spans="1:4" x14ac:dyDescent="0.3">
      <c r="A4560">
        <v>4559</v>
      </c>
      <c r="B4560" s="14">
        <v>39.58091941462402</v>
      </c>
      <c r="C4560" s="14">
        <v>34.526568477878371</v>
      </c>
      <c r="D4560" s="5">
        <v>43.616558259851359</v>
      </c>
    </row>
    <row r="4561" spans="1:4" x14ac:dyDescent="0.3">
      <c r="A4561">
        <v>4560</v>
      </c>
      <c r="B4561" s="14">
        <v>41.951704127675768</v>
      </c>
      <c r="C4561" s="14">
        <v>32.739558017242665</v>
      </c>
      <c r="D4561" s="5">
        <v>43.285399059466855</v>
      </c>
    </row>
    <row r="4562" spans="1:4" x14ac:dyDescent="0.3">
      <c r="A4562">
        <v>4561</v>
      </c>
      <c r="B4562" s="14">
        <v>43.699701525729274</v>
      </c>
      <c r="C4562" s="14">
        <v>34.235073797260853</v>
      </c>
      <c r="D4562" s="5">
        <v>43.816895244872768</v>
      </c>
    </row>
    <row r="4563" spans="1:4" x14ac:dyDescent="0.3">
      <c r="A4563">
        <v>4562</v>
      </c>
      <c r="B4563" s="14">
        <v>41.140352570046765</v>
      </c>
      <c r="C4563" s="14">
        <v>35.947451767911303</v>
      </c>
      <c r="D4563" s="5">
        <v>42.107720031374207</v>
      </c>
    </row>
    <row r="4564" spans="1:4" x14ac:dyDescent="0.3">
      <c r="A4564">
        <v>4563</v>
      </c>
      <c r="B4564" s="14">
        <v>41.818473061218775</v>
      </c>
      <c r="C4564" s="14">
        <v>33.130898610935752</v>
      </c>
      <c r="D4564" s="5">
        <v>44.669261375352917</v>
      </c>
    </row>
    <row r="4565" spans="1:4" x14ac:dyDescent="0.3">
      <c r="A4565">
        <v>4564</v>
      </c>
      <c r="B4565" s="14">
        <v>43.350967615776192</v>
      </c>
      <c r="C4565" s="14">
        <v>33.192174269069753</v>
      </c>
      <c r="D4565" s="5">
        <v>43.727150914274866</v>
      </c>
    </row>
    <row r="4566" spans="1:4" x14ac:dyDescent="0.3">
      <c r="A4566">
        <v>4565</v>
      </c>
      <c r="B4566" s="14">
        <v>40.961258944952711</v>
      </c>
      <c r="C4566" s="14">
        <v>33.378525000482369</v>
      </c>
      <c r="D4566" s="5">
        <v>41.140515393658646</v>
      </c>
    </row>
    <row r="4567" spans="1:4" x14ac:dyDescent="0.3">
      <c r="A4567">
        <v>4566</v>
      </c>
      <c r="B4567" s="14">
        <v>42.836046547571364</v>
      </c>
      <c r="C4567" s="14">
        <v>33.221792584162245</v>
      </c>
      <c r="D4567" s="5">
        <v>44.818702100771418</v>
      </c>
    </row>
    <row r="4568" spans="1:4" x14ac:dyDescent="0.3">
      <c r="A4568">
        <v>4567</v>
      </c>
      <c r="B4568" s="14">
        <v>42.143888632013017</v>
      </c>
      <c r="C4568" s="14">
        <v>34.796626252816729</v>
      </c>
      <c r="D4568" s="5">
        <v>42.989928690693048</v>
      </c>
    </row>
    <row r="4569" spans="1:4" x14ac:dyDescent="0.3">
      <c r="A4569">
        <v>4568</v>
      </c>
      <c r="B4569" s="14">
        <v>42.932520676490398</v>
      </c>
      <c r="C4569" s="14">
        <v>32.206793888208082</v>
      </c>
      <c r="D4569" s="5">
        <v>40.665311604656146</v>
      </c>
    </row>
    <row r="4570" spans="1:4" x14ac:dyDescent="0.3">
      <c r="A4570">
        <v>4569</v>
      </c>
      <c r="B4570" s="14">
        <v>41.969634485472341</v>
      </c>
      <c r="C4570" s="14">
        <v>31.944971854226484</v>
      </c>
      <c r="D4570" s="5">
        <v>43.275194158054354</v>
      </c>
    </row>
    <row r="4571" spans="1:4" x14ac:dyDescent="0.3">
      <c r="A4571">
        <v>4570</v>
      </c>
      <c r="B4571" s="14">
        <v>42.451063393324972</v>
      </c>
      <c r="C4571" s="14">
        <v>33.685741379843876</v>
      </c>
      <c r="D4571" s="5">
        <v>39.887380211056005</v>
      </c>
    </row>
    <row r="4572" spans="1:4" x14ac:dyDescent="0.3">
      <c r="A4572">
        <v>4571</v>
      </c>
      <c r="B4572" s="14">
        <v>41.897968938024476</v>
      </c>
      <c r="C4572" s="14">
        <v>33.023739650711008</v>
      </c>
      <c r="D4572" s="5">
        <v>40.961974640331967</v>
      </c>
    </row>
    <row r="4573" spans="1:4" x14ac:dyDescent="0.3">
      <c r="A4573">
        <v>4572</v>
      </c>
      <c r="B4573" s="14">
        <v>46.18138551096586</v>
      </c>
      <c r="C4573" s="14">
        <v>33.272780762737767</v>
      </c>
      <c r="D4573" s="5">
        <v>41.487924319713855</v>
      </c>
    </row>
    <row r="4574" spans="1:4" x14ac:dyDescent="0.3">
      <c r="A4574">
        <v>4573</v>
      </c>
      <c r="B4574" s="14">
        <v>43.537256913516032</v>
      </c>
      <c r="C4574" s="14">
        <v>33.387585210440264</v>
      </c>
      <c r="D4574" s="5">
        <v>44.267397030094386</v>
      </c>
    </row>
    <row r="4575" spans="1:4" x14ac:dyDescent="0.3">
      <c r="A4575">
        <v>4574</v>
      </c>
      <c r="B4575" s="14">
        <v>43.528873942150909</v>
      </c>
      <c r="C4575" s="14">
        <v>33.411628542055162</v>
      </c>
      <c r="D4575" s="5">
        <v>43.528998987852766</v>
      </c>
    </row>
    <row r="4576" spans="1:4" x14ac:dyDescent="0.3">
      <c r="A4576">
        <v>4575</v>
      </c>
      <c r="B4576" s="14">
        <v>46.379334693781118</v>
      </c>
      <c r="C4576" s="14">
        <v>33.540109031313435</v>
      </c>
      <c r="D4576" s="5">
        <v>42.602698526525955</v>
      </c>
    </row>
    <row r="4577" spans="1:4" x14ac:dyDescent="0.3">
      <c r="A4577">
        <v>4576</v>
      </c>
      <c r="B4577" s="14">
        <v>41.094554686732039</v>
      </c>
      <c r="C4577" s="14">
        <v>36.579372037605872</v>
      </c>
      <c r="D4577" s="5">
        <v>40.700278382370108</v>
      </c>
    </row>
    <row r="4578" spans="1:4" x14ac:dyDescent="0.3">
      <c r="A4578">
        <v>4577</v>
      </c>
      <c r="B4578" s="14">
        <v>42.583495580360967</v>
      </c>
      <c r="C4578" s="14">
        <v>33.143882077521489</v>
      </c>
      <c r="D4578" s="5">
        <v>43.13234801531226</v>
      </c>
    </row>
    <row r="4579" spans="1:4" x14ac:dyDescent="0.3">
      <c r="A4579">
        <v>4578</v>
      </c>
      <c r="B4579" s="14">
        <v>44.792071549014999</v>
      </c>
      <c r="C4579" s="14">
        <v>34.181754237721535</v>
      </c>
      <c r="D4579" s="5">
        <v>42.673422625048616</v>
      </c>
    </row>
    <row r="4580" spans="1:4" x14ac:dyDescent="0.3">
      <c r="A4580">
        <v>4579</v>
      </c>
      <c r="B4580" s="14">
        <v>42.059979007780647</v>
      </c>
      <c r="C4580" s="14">
        <v>34.663181990788082</v>
      </c>
      <c r="D4580" s="5">
        <v>45.040352980595735</v>
      </c>
    </row>
    <row r="4581" spans="1:4" x14ac:dyDescent="0.3">
      <c r="A4581">
        <v>4580</v>
      </c>
      <c r="B4581" s="14">
        <v>43.336030572035213</v>
      </c>
      <c r="C4581" s="14">
        <v>35.651174432874853</v>
      </c>
      <c r="D4581" s="5">
        <v>43.135782812270051</v>
      </c>
    </row>
    <row r="4582" spans="1:4" x14ac:dyDescent="0.3">
      <c r="A4582">
        <v>4581</v>
      </c>
      <c r="B4582" s="14">
        <v>41.234925201328842</v>
      </c>
      <c r="C4582" s="14">
        <v>35.664681472702945</v>
      </c>
      <c r="D4582" s="5">
        <v>42.112219365001465</v>
      </c>
    </row>
    <row r="4583" spans="1:4" x14ac:dyDescent="0.3">
      <c r="A4583">
        <v>4582</v>
      </c>
      <c r="B4583" s="14">
        <v>44.840599227817215</v>
      </c>
      <c r="C4583" s="14">
        <v>33.418482847460631</v>
      </c>
      <c r="D4583" s="5">
        <v>43.738227641587535</v>
      </c>
    </row>
    <row r="4584" spans="1:4" x14ac:dyDescent="0.3">
      <c r="A4584">
        <v>4583</v>
      </c>
      <c r="B4584" s="14">
        <v>42.23340269735175</v>
      </c>
      <c r="C4584" s="14">
        <v>33.322168891940123</v>
      </c>
      <c r="D4584" s="5">
        <v>42.186331008433633</v>
      </c>
    </row>
    <row r="4585" spans="1:4" x14ac:dyDescent="0.3">
      <c r="A4585">
        <v>4584</v>
      </c>
      <c r="B4585" s="14">
        <v>44.371763648398961</v>
      </c>
      <c r="C4585" s="14">
        <v>38.037284136774133</v>
      </c>
      <c r="D4585" s="5">
        <v>43.543164495587767</v>
      </c>
    </row>
    <row r="4586" spans="1:4" x14ac:dyDescent="0.3">
      <c r="A4586">
        <v>4585</v>
      </c>
      <c r="B4586" s="14">
        <v>43.085122070810804</v>
      </c>
      <c r="C4586" s="14">
        <v>33.385032912713783</v>
      </c>
      <c r="D4586" s="5">
        <v>45.899361480159044</v>
      </c>
    </row>
    <row r="4587" spans="1:4" x14ac:dyDescent="0.3">
      <c r="A4587">
        <v>4586</v>
      </c>
      <c r="B4587" s="14">
        <v>45.785836378832606</v>
      </c>
      <c r="C4587" s="14">
        <v>35.180930782027346</v>
      </c>
      <c r="D4587" s="5">
        <v>45.339712004267362</v>
      </c>
    </row>
    <row r="4588" spans="1:4" x14ac:dyDescent="0.3">
      <c r="A4588">
        <v>4587</v>
      </c>
      <c r="B4588" s="14">
        <v>45.458828790695819</v>
      </c>
      <c r="C4588" s="14">
        <v>34.304257740142305</v>
      </c>
      <c r="D4588" s="5">
        <v>43.169458236503978</v>
      </c>
    </row>
    <row r="4589" spans="1:4" x14ac:dyDescent="0.3">
      <c r="A4589">
        <v>4588</v>
      </c>
      <c r="B4589" s="14">
        <v>42.133088785888191</v>
      </c>
      <c r="C4589" s="14">
        <v>35.997843444116818</v>
      </c>
      <c r="D4589" s="5">
        <v>45.419649498445075</v>
      </c>
    </row>
    <row r="4590" spans="1:4" x14ac:dyDescent="0.3">
      <c r="A4590">
        <v>4589</v>
      </c>
      <c r="B4590" s="14">
        <v>44.024633388014067</v>
      </c>
      <c r="C4590" s="14">
        <v>34.150446207428701</v>
      </c>
      <c r="D4590" s="5">
        <v>43.839853608122652</v>
      </c>
    </row>
    <row r="4591" spans="1:4" x14ac:dyDescent="0.3">
      <c r="A4591">
        <v>4590</v>
      </c>
      <c r="B4591" s="14">
        <v>43.664928438583722</v>
      </c>
      <c r="C4591" s="14">
        <v>35.301610521885003</v>
      </c>
      <c r="D4591" s="5">
        <v>42.246668734083713</v>
      </c>
    </row>
    <row r="4592" spans="1:4" x14ac:dyDescent="0.3">
      <c r="A4592">
        <v>4591</v>
      </c>
      <c r="B4592" s="14">
        <v>42.149107399184118</v>
      </c>
      <c r="C4592" s="14">
        <v>32.418879474634863</v>
      </c>
      <c r="D4592" s="5">
        <v>42.2150284098242</v>
      </c>
    </row>
    <row r="4593" spans="1:4" x14ac:dyDescent="0.3">
      <c r="A4593">
        <v>4592</v>
      </c>
      <c r="B4593" s="14">
        <v>47.971503744162931</v>
      </c>
      <c r="C4593" s="14">
        <v>33.507217059473945</v>
      </c>
      <c r="D4593" s="5">
        <v>43.995302478825529</v>
      </c>
    </row>
    <row r="4594" spans="1:4" x14ac:dyDescent="0.3">
      <c r="A4594">
        <v>4593</v>
      </c>
      <c r="B4594" s="14">
        <v>44.318991200496505</v>
      </c>
      <c r="C4594" s="14">
        <v>35.415590252885664</v>
      </c>
      <c r="D4594" s="5">
        <v>42.607749820509625</v>
      </c>
    </row>
    <row r="4595" spans="1:4" x14ac:dyDescent="0.3">
      <c r="A4595">
        <v>4594</v>
      </c>
      <c r="B4595" s="14">
        <v>41.66954036140794</v>
      </c>
      <c r="C4595" s="14">
        <v>34.19281252850282</v>
      </c>
      <c r="D4595" s="5">
        <v>44.298990043362423</v>
      </c>
    </row>
    <row r="4596" spans="1:4" x14ac:dyDescent="0.3">
      <c r="A4596">
        <v>4595</v>
      </c>
      <c r="B4596" s="14">
        <v>43.687458207600272</v>
      </c>
      <c r="C4596" s="14">
        <v>34.723121040143745</v>
      </c>
      <c r="D4596" s="5">
        <v>41.863258580843627</v>
      </c>
    </row>
    <row r="4597" spans="1:4" x14ac:dyDescent="0.3">
      <c r="A4597">
        <v>4596</v>
      </c>
      <c r="B4597" s="14">
        <v>43.914340398274412</v>
      </c>
      <c r="C4597" s="14">
        <v>35.702672222058801</v>
      </c>
      <c r="D4597" s="5">
        <v>43.826810734786129</v>
      </c>
    </row>
    <row r="4598" spans="1:4" x14ac:dyDescent="0.3">
      <c r="A4598">
        <v>4597</v>
      </c>
      <c r="B4598" s="14">
        <v>42.102263628189185</v>
      </c>
      <c r="C4598" s="14">
        <v>32.191946271684053</v>
      </c>
      <c r="D4598" s="5">
        <v>42.494247728271127</v>
      </c>
    </row>
    <row r="4599" spans="1:4" x14ac:dyDescent="0.3">
      <c r="A4599">
        <v>4598</v>
      </c>
      <c r="B4599" s="14">
        <v>43.796880059822222</v>
      </c>
      <c r="C4599" s="14">
        <v>32.723663491904077</v>
      </c>
      <c r="D4599" s="5">
        <v>44.753783598766404</v>
      </c>
    </row>
    <row r="4600" spans="1:4" x14ac:dyDescent="0.3">
      <c r="A4600">
        <v>4599</v>
      </c>
      <c r="B4600" s="14">
        <v>44.533949074260896</v>
      </c>
      <c r="C4600" s="14">
        <v>34.055210067956665</v>
      </c>
      <c r="D4600" s="5">
        <v>44.93251250618853</v>
      </c>
    </row>
    <row r="4601" spans="1:4" x14ac:dyDescent="0.3">
      <c r="A4601">
        <v>4600</v>
      </c>
      <c r="B4601" s="14">
        <v>44.082473574128585</v>
      </c>
      <c r="C4601" s="14">
        <v>35.574965627837187</v>
      </c>
      <c r="D4601" s="5">
        <v>45.000341100505409</v>
      </c>
    </row>
    <row r="4602" spans="1:4" x14ac:dyDescent="0.3">
      <c r="A4602">
        <v>4601</v>
      </c>
      <c r="B4602" s="14">
        <v>41.581318460691783</v>
      </c>
      <c r="C4602" s="14">
        <v>33.875209097671657</v>
      </c>
      <c r="D4602" s="5">
        <v>42.806989572532117</v>
      </c>
    </row>
    <row r="4603" spans="1:4" x14ac:dyDescent="0.3">
      <c r="A4603">
        <v>4602</v>
      </c>
      <c r="B4603" s="14">
        <v>45.48814119434568</v>
      </c>
      <c r="C4603" s="14">
        <v>35.781321908185831</v>
      </c>
      <c r="D4603" s="5">
        <v>42.928899741079746</v>
      </c>
    </row>
    <row r="4604" spans="1:4" x14ac:dyDescent="0.3">
      <c r="A4604">
        <v>4603</v>
      </c>
      <c r="B4604" s="14">
        <v>45.328212752618931</v>
      </c>
      <c r="C4604" s="14">
        <v>32.820269924342476</v>
      </c>
      <c r="D4604" s="5">
        <v>43.662112882674975</v>
      </c>
    </row>
    <row r="4605" spans="1:4" x14ac:dyDescent="0.3">
      <c r="A4605">
        <v>4604</v>
      </c>
      <c r="B4605" s="14">
        <v>43.899557985058991</v>
      </c>
      <c r="C4605" s="14">
        <v>35.597966919130343</v>
      </c>
      <c r="D4605" s="5">
        <v>42.599762813449104</v>
      </c>
    </row>
    <row r="4606" spans="1:4" x14ac:dyDescent="0.3">
      <c r="A4606">
        <v>4605</v>
      </c>
      <c r="B4606" s="14">
        <v>44.578796192837515</v>
      </c>
      <c r="C4606" s="14">
        <v>33.614751719492126</v>
      </c>
      <c r="D4606" s="5">
        <v>45.505928223909798</v>
      </c>
    </row>
    <row r="4607" spans="1:4" x14ac:dyDescent="0.3">
      <c r="A4607">
        <v>4606</v>
      </c>
      <c r="B4607" s="14">
        <v>45.272344142669574</v>
      </c>
      <c r="C4607" s="14">
        <v>35.191704269933538</v>
      </c>
      <c r="D4607" s="5">
        <v>42.073033454099317</v>
      </c>
    </row>
    <row r="4608" spans="1:4" x14ac:dyDescent="0.3">
      <c r="A4608">
        <v>4607</v>
      </c>
      <c r="B4608" s="14">
        <v>44.233706770020063</v>
      </c>
      <c r="C4608" s="14">
        <v>34.108149447882205</v>
      </c>
      <c r="D4608" s="5">
        <v>42.859225431653655</v>
      </c>
    </row>
    <row r="4609" spans="1:4" x14ac:dyDescent="0.3">
      <c r="A4609">
        <v>4608</v>
      </c>
      <c r="B4609" s="14">
        <v>44.646377014430691</v>
      </c>
      <c r="C4609" s="14">
        <v>31.405201018354155</v>
      </c>
      <c r="D4609" s="5">
        <v>43.186329931859483</v>
      </c>
    </row>
    <row r="4610" spans="1:4" x14ac:dyDescent="0.3">
      <c r="A4610">
        <v>4609</v>
      </c>
      <c r="B4610" s="14">
        <v>45.310669028610292</v>
      </c>
      <c r="C4610" s="14">
        <v>35.028723025223975</v>
      </c>
      <c r="D4610" s="5">
        <v>43.004364492719873</v>
      </c>
    </row>
    <row r="4611" spans="1:4" x14ac:dyDescent="0.3">
      <c r="A4611">
        <v>4610</v>
      </c>
      <c r="B4611" s="14">
        <v>44.594961902101396</v>
      </c>
      <c r="C4611" s="14">
        <v>34.188454702317671</v>
      </c>
      <c r="D4611" s="5">
        <v>40.821037719883762</v>
      </c>
    </row>
    <row r="4612" spans="1:4" x14ac:dyDescent="0.3">
      <c r="A4612">
        <v>4611</v>
      </c>
      <c r="B4612" s="14">
        <v>44.82047789265259</v>
      </c>
      <c r="C4612" s="14">
        <v>34.937726572481445</v>
      </c>
      <c r="D4612" s="5">
        <v>42.056689909736214</v>
      </c>
    </row>
    <row r="4613" spans="1:4" x14ac:dyDescent="0.3">
      <c r="A4613">
        <v>4612</v>
      </c>
      <c r="B4613" s="14">
        <v>43.81095802123167</v>
      </c>
      <c r="C4613" s="14">
        <v>36.197562809561589</v>
      </c>
      <c r="D4613" s="5">
        <v>43.707248650087379</v>
      </c>
    </row>
    <row r="4614" spans="1:4" x14ac:dyDescent="0.3">
      <c r="A4614">
        <v>4613</v>
      </c>
      <c r="B4614" s="14">
        <v>42.558623859118491</v>
      </c>
      <c r="C4614" s="14">
        <v>35.46387463044119</v>
      </c>
      <c r="D4614" s="5">
        <v>43.089306177809313</v>
      </c>
    </row>
    <row r="4615" spans="1:4" x14ac:dyDescent="0.3">
      <c r="A4615">
        <v>4614</v>
      </c>
      <c r="B4615" s="14">
        <v>44.96390822575195</v>
      </c>
      <c r="C4615" s="14">
        <v>35.098522546127768</v>
      </c>
      <c r="D4615" s="5">
        <v>42.003005467824302</v>
      </c>
    </row>
    <row r="4616" spans="1:4" x14ac:dyDescent="0.3">
      <c r="A4616">
        <v>4615</v>
      </c>
      <c r="B4616" s="14">
        <v>43.853094990248643</v>
      </c>
      <c r="C4616" s="14">
        <v>33.243539686492618</v>
      </c>
      <c r="D4616" s="5">
        <v>40.980454825974554</v>
      </c>
    </row>
    <row r="4617" spans="1:4" x14ac:dyDescent="0.3">
      <c r="A4617">
        <v>4616</v>
      </c>
      <c r="B4617" s="14">
        <v>45.007074056203074</v>
      </c>
      <c r="C4617" s="14">
        <v>33.869410456448662</v>
      </c>
      <c r="D4617" s="5">
        <v>43.768330001216128</v>
      </c>
    </row>
    <row r="4618" spans="1:4" x14ac:dyDescent="0.3">
      <c r="A4618">
        <v>4617</v>
      </c>
      <c r="B4618" s="14">
        <v>44.404758763963869</v>
      </c>
      <c r="C4618" s="14">
        <v>34.833022851739543</v>
      </c>
      <c r="D4618" s="5">
        <v>44.088977974777031</v>
      </c>
    </row>
    <row r="4619" spans="1:4" x14ac:dyDescent="0.3">
      <c r="A4619">
        <v>4618</v>
      </c>
      <c r="B4619" s="14">
        <v>43.741618167916869</v>
      </c>
      <c r="C4619" s="14">
        <v>35.615719904612497</v>
      </c>
      <c r="D4619" s="5">
        <v>46.123456414413987</v>
      </c>
    </row>
    <row r="4620" spans="1:4" x14ac:dyDescent="0.3">
      <c r="A4620">
        <v>4619</v>
      </c>
      <c r="B4620" s="14">
        <v>40.770297186718558</v>
      </c>
      <c r="C4620" s="14">
        <v>35.421743575262973</v>
      </c>
      <c r="D4620" s="5">
        <v>42.447358371088598</v>
      </c>
    </row>
    <row r="4621" spans="1:4" x14ac:dyDescent="0.3">
      <c r="A4621">
        <v>4620</v>
      </c>
      <c r="B4621" s="14">
        <v>43.786246351259351</v>
      </c>
      <c r="C4621" s="14">
        <v>32.971691801716076</v>
      </c>
      <c r="D4621" s="5">
        <v>45.070378773310239</v>
      </c>
    </row>
    <row r="4622" spans="1:4" x14ac:dyDescent="0.3">
      <c r="A4622">
        <v>4621</v>
      </c>
      <c r="B4622" s="14">
        <v>47.42625503603967</v>
      </c>
      <c r="C4622" s="14">
        <v>35.294176834886677</v>
      </c>
      <c r="D4622" s="5">
        <v>43.410260301856603</v>
      </c>
    </row>
    <row r="4623" spans="1:4" x14ac:dyDescent="0.3">
      <c r="A4623">
        <v>4622</v>
      </c>
      <c r="B4623" s="14">
        <v>44.323518673787888</v>
      </c>
      <c r="C4623" s="14">
        <v>35.922046264001189</v>
      </c>
      <c r="D4623" s="5">
        <v>42.891087154937985</v>
      </c>
    </row>
    <row r="4624" spans="1:4" x14ac:dyDescent="0.3">
      <c r="A4624">
        <v>4623</v>
      </c>
      <c r="B4624" s="14">
        <v>43.767068052433935</v>
      </c>
      <c r="C4624" s="14">
        <v>31.952852664029514</v>
      </c>
      <c r="D4624" s="5">
        <v>44.173692088440959</v>
      </c>
    </row>
    <row r="4625" spans="1:4" x14ac:dyDescent="0.3">
      <c r="A4625">
        <v>4624</v>
      </c>
      <c r="B4625" s="14">
        <v>43.190191491144716</v>
      </c>
      <c r="C4625" s="14">
        <v>34.860462108544063</v>
      </c>
      <c r="D4625" s="5">
        <v>41.974074545951467</v>
      </c>
    </row>
    <row r="4626" spans="1:4" x14ac:dyDescent="0.3">
      <c r="A4626">
        <v>4625</v>
      </c>
      <c r="B4626" s="14">
        <v>45.618220073106784</v>
      </c>
      <c r="C4626" s="14">
        <v>35.883544154875359</v>
      </c>
      <c r="D4626" s="5">
        <v>44.039161793282709</v>
      </c>
    </row>
    <row r="4627" spans="1:4" x14ac:dyDescent="0.3">
      <c r="A4627">
        <v>4626</v>
      </c>
      <c r="B4627" s="14">
        <v>44.099667440361614</v>
      </c>
      <c r="C4627" s="14">
        <v>37.185776287719563</v>
      </c>
      <c r="D4627" s="5">
        <v>41.342959005604634</v>
      </c>
    </row>
    <row r="4628" spans="1:4" x14ac:dyDescent="0.3">
      <c r="A4628">
        <v>4627</v>
      </c>
      <c r="B4628" s="14">
        <v>39.279899574148111</v>
      </c>
      <c r="C4628" s="14">
        <v>35.440747798232209</v>
      </c>
      <c r="D4628" s="5">
        <v>44.317296344064474</v>
      </c>
    </row>
    <row r="4629" spans="1:4" x14ac:dyDescent="0.3">
      <c r="A4629">
        <v>4628</v>
      </c>
      <c r="B4629" s="14">
        <v>42.379721416631298</v>
      </c>
      <c r="C4629" s="14">
        <v>32.174090239981652</v>
      </c>
      <c r="D4629" s="5">
        <v>44.660059970134121</v>
      </c>
    </row>
    <row r="4630" spans="1:4" x14ac:dyDescent="0.3">
      <c r="A4630">
        <v>4629</v>
      </c>
      <c r="B4630" s="14">
        <v>43.103564656715001</v>
      </c>
      <c r="C4630" s="14">
        <v>33.180770936763103</v>
      </c>
      <c r="D4630" s="5">
        <v>43.082488546340166</v>
      </c>
    </row>
    <row r="4631" spans="1:4" x14ac:dyDescent="0.3">
      <c r="A4631">
        <v>4630</v>
      </c>
      <c r="B4631" s="14">
        <v>43.952908292699895</v>
      </c>
      <c r="C4631" s="14">
        <v>37.026308247006547</v>
      </c>
      <c r="D4631" s="5">
        <v>43.125755461192057</v>
      </c>
    </row>
    <row r="4632" spans="1:4" x14ac:dyDescent="0.3">
      <c r="A4632">
        <v>4631</v>
      </c>
      <c r="B4632" s="14">
        <v>46.72508278568047</v>
      </c>
      <c r="C4632" s="14">
        <v>33.255158214752242</v>
      </c>
      <c r="D4632" s="5">
        <v>43.642329667327722</v>
      </c>
    </row>
    <row r="4633" spans="1:4" x14ac:dyDescent="0.3">
      <c r="A4633">
        <v>4632</v>
      </c>
      <c r="B4633" s="14">
        <v>44.581395930273573</v>
      </c>
      <c r="C4633" s="14">
        <v>34.296552000723779</v>
      </c>
      <c r="D4633" s="5">
        <v>42.904067902329182</v>
      </c>
    </row>
    <row r="4634" spans="1:4" x14ac:dyDescent="0.3">
      <c r="A4634">
        <v>4633</v>
      </c>
      <c r="B4634" s="14">
        <v>42.371358268037945</v>
      </c>
      <c r="C4634" s="14">
        <v>32.710239486797505</v>
      </c>
      <c r="D4634" s="5">
        <v>44.474396412379875</v>
      </c>
    </row>
    <row r="4635" spans="1:4" x14ac:dyDescent="0.3">
      <c r="A4635">
        <v>4634</v>
      </c>
      <c r="B4635" s="14">
        <v>45.486536882918777</v>
      </c>
      <c r="C4635" s="14">
        <v>35.740446298458529</v>
      </c>
      <c r="D4635" s="5">
        <v>44.819279685322051</v>
      </c>
    </row>
    <row r="4636" spans="1:4" x14ac:dyDescent="0.3">
      <c r="A4636">
        <v>4635</v>
      </c>
      <c r="B4636" s="14">
        <v>42.831473124112172</v>
      </c>
      <c r="C4636" s="14">
        <v>35.409368208241581</v>
      </c>
      <c r="D4636" s="5">
        <v>42.977923224652677</v>
      </c>
    </row>
    <row r="4637" spans="1:4" x14ac:dyDescent="0.3">
      <c r="A4637">
        <v>4636</v>
      </c>
      <c r="B4637" s="14">
        <v>42.175721183911541</v>
      </c>
      <c r="C4637" s="14">
        <v>32.262171889671613</v>
      </c>
      <c r="D4637" s="5">
        <v>45.720469133307851</v>
      </c>
    </row>
    <row r="4638" spans="1:4" x14ac:dyDescent="0.3">
      <c r="A4638">
        <v>4637</v>
      </c>
      <c r="B4638" s="14">
        <v>41.843104714541141</v>
      </c>
      <c r="C4638" s="14">
        <v>32.402179376445027</v>
      </c>
      <c r="D4638" s="5">
        <v>43.82838243976358</v>
      </c>
    </row>
    <row r="4639" spans="1:4" x14ac:dyDescent="0.3">
      <c r="A4639">
        <v>4638</v>
      </c>
      <c r="B4639" s="14">
        <v>45.662149965093029</v>
      </c>
      <c r="C4639" s="14">
        <v>37.020907213764985</v>
      </c>
      <c r="D4639" s="5">
        <v>42.32887072888812</v>
      </c>
    </row>
    <row r="4640" spans="1:4" x14ac:dyDescent="0.3">
      <c r="A4640">
        <v>4639</v>
      </c>
      <c r="B4640" s="14">
        <v>42.967462508547257</v>
      </c>
      <c r="C4640" s="14">
        <v>33.069282000018752</v>
      </c>
      <c r="D4640" s="5">
        <v>41.737035419416145</v>
      </c>
    </row>
    <row r="4641" spans="1:4" x14ac:dyDescent="0.3">
      <c r="A4641">
        <v>4640</v>
      </c>
      <c r="B4641" s="14">
        <v>42.323350556106803</v>
      </c>
      <c r="C4641" s="14">
        <v>34.48358233177855</v>
      </c>
      <c r="D4641" s="5">
        <v>42.512412233781475</v>
      </c>
    </row>
    <row r="4642" spans="1:4" x14ac:dyDescent="0.3">
      <c r="A4642">
        <v>4641</v>
      </c>
      <c r="B4642" s="14">
        <v>41.906383609151469</v>
      </c>
      <c r="C4642" s="14">
        <v>34.634934795290235</v>
      </c>
      <c r="D4642" s="5">
        <v>41.849670474930178</v>
      </c>
    </row>
    <row r="4643" spans="1:4" x14ac:dyDescent="0.3">
      <c r="A4643">
        <v>4642</v>
      </c>
      <c r="B4643" s="14">
        <v>43.71058866993225</v>
      </c>
      <c r="C4643" s="14">
        <v>33.850421878833728</v>
      </c>
      <c r="D4643" s="5">
        <v>43.928022118245671</v>
      </c>
    </row>
    <row r="4644" spans="1:4" x14ac:dyDescent="0.3">
      <c r="A4644">
        <v>4643</v>
      </c>
      <c r="B4644" s="14">
        <v>40.38599690539511</v>
      </c>
      <c r="C4644" s="14">
        <v>34.768946528102703</v>
      </c>
      <c r="D4644" s="5">
        <v>42.75519419113396</v>
      </c>
    </row>
    <row r="4645" spans="1:4" x14ac:dyDescent="0.3">
      <c r="A4645">
        <v>4644</v>
      </c>
      <c r="B4645" s="14">
        <v>45.003735225133312</v>
      </c>
      <c r="C4645" s="14">
        <v>34.529565371327315</v>
      </c>
      <c r="D4645" s="5">
        <v>42.888207558382305</v>
      </c>
    </row>
    <row r="4646" spans="1:4" x14ac:dyDescent="0.3">
      <c r="A4646">
        <v>4645</v>
      </c>
      <c r="B4646" s="14">
        <v>42.863478798678635</v>
      </c>
      <c r="C4646" s="14">
        <v>33.291591389336944</v>
      </c>
      <c r="D4646" s="5">
        <v>45.031482501706144</v>
      </c>
    </row>
    <row r="4647" spans="1:4" x14ac:dyDescent="0.3">
      <c r="A4647">
        <v>4646</v>
      </c>
      <c r="B4647" s="14">
        <v>43.369135055382444</v>
      </c>
      <c r="C4647" s="14">
        <v>35.282031338466844</v>
      </c>
      <c r="D4647" s="5">
        <v>44.65980827794445</v>
      </c>
    </row>
    <row r="4648" spans="1:4" x14ac:dyDescent="0.3">
      <c r="A4648">
        <v>4647</v>
      </c>
      <c r="B4648" s="14">
        <v>43.534729607009275</v>
      </c>
      <c r="C4648" s="14">
        <v>35.079486767189671</v>
      </c>
      <c r="D4648" s="5">
        <v>43.275584039573005</v>
      </c>
    </row>
    <row r="4649" spans="1:4" x14ac:dyDescent="0.3">
      <c r="A4649">
        <v>4648</v>
      </c>
      <c r="B4649" s="14">
        <v>41.100481234504514</v>
      </c>
      <c r="C4649" s="14">
        <v>33.868619386009179</v>
      </c>
      <c r="D4649" s="5">
        <v>44.051219026534177</v>
      </c>
    </row>
    <row r="4650" spans="1:4" x14ac:dyDescent="0.3">
      <c r="A4650">
        <v>4649</v>
      </c>
      <c r="B4650" s="14">
        <v>40.982354746697219</v>
      </c>
      <c r="C4650" s="14">
        <v>33.642824879689734</v>
      </c>
      <c r="D4650" s="5">
        <v>42.273952204286445</v>
      </c>
    </row>
    <row r="4651" spans="1:4" x14ac:dyDescent="0.3">
      <c r="A4651">
        <v>4650</v>
      </c>
      <c r="B4651" s="14">
        <v>44.107312054069645</v>
      </c>
      <c r="C4651" s="14">
        <v>33.641436237521681</v>
      </c>
      <c r="D4651" s="5">
        <v>43.238229630495816</v>
      </c>
    </row>
    <row r="4652" spans="1:4" x14ac:dyDescent="0.3">
      <c r="A4652">
        <v>4651</v>
      </c>
      <c r="B4652" s="14">
        <v>42.680829712780479</v>
      </c>
      <c r="C4652" s="14">
        <v>33.817782409007314</v>
      </c>
      <c r="D4652" s="5">
        <v>42.641598361353552</v>
      </c>
    </row>
    <row r="4653" spans="1:4" x14ac:dyDescent="0.3">
      <c r="A4653">
        <v>4652</v>
      </c>
      <c r="B4653" s="14">
        <v>43.334714953297784</v>
      </c>
      <c r="C4653" s="14">
        <v>34.373575903013482</v>
      </c>
      <c r="D4653" s="5">
        <v>45.092006480231746</v>
      </c>
    </row>
    <row r="4654" spans="1:4" x14ac:dyDescent="0.3">
      <c r="A4654">
        <v>4653</v>
      </c>
      <c r="B4654" s="14">
        <v>43.102148203004127</v>
      </c>
      <c r="C4654" s="14">
        <v>34.776290519288068</v>
      </c>
      <c r="D4654" s="5">
        <v>42.198787397464827</v>
      </c>
    </row>
    <row r="4655" spans="1:4" x14ac:dyDescent="0.3">
      <c r="A4655">
        <v>4654</v>
      </c>
      <c r="B4655" s="14">
        <v>42.818284127585571</v>
      </c>
      <c r="C4655" s="14">
        <v>33.508387097943178</v>
      </c>
      <c r="D4655" s="5">
        <v>42.586181249444742</v>
      </c>
    </row>
    <row r="4656" spans="1:4" x14ac:dyDescent="0.3">
      <c r="A4656">
        <v>4655</v>
      </c>
      <c r="B4656" s="14">
        <v>46.097690926408596</v>
      </c>
      <c r="C4656" s="14">
        <v>33.124990488888905</v>
      </c>
      <c r="D4656" s="5">
        <v>43.659839845854215</v>
      </c>
    </row>
    <row r="4657" spans="1:4" x14ac:dyDescent="0.3">
      <c r="A4657">
        <v>4656</v>
      </c>
      <c r="B4657" s="14">
        <v>40.902211984401255</v>
      </c>
      <c r="C4657" s="14">
        <v>34.213861620440561</v>
      </c>
      <c r="D4657" s="5">
        <v>41.033468051362014</v>
      </c>
    </row>
    <row r="4658" spans="1:4" x14ac:dyDescent="0.3">
      <c r="A4658">
        <v>4657</v>
      </c>
      <c r="B4658" s="14">
        <v>43.82968955136193</v>
      </c>
      <c r="C4658" s="14">
        <v>35.339952509733436</v>
      </c>
      <c r="D4658" s="5">
        <v>45.91615461230667</v>
      </c>
    </row>
    <row r="4659" spans="1:4" x14ac:dyDescent="0.3">
      <c r="A4659">
        <v>4658</v>
      </c>
      <c r="B4659" s="14">
        <v>42.156359819237274</v>
      </c>
      <c r="C4659" s="14">
        <v>32.699325477088863</v>
      </c>
      <c r="D4659" s="5">
        <v>42.738394726819067</v>
      </c>
    </row>
    <row r="4660" spans="1:4" x14ac:dyDescent="0.3">
      <c r="A4660">
        <v>4659</v>
      </c>
      <c r="B4660" s="14">
        <v>42.203174894340037</v>
      </c>
      <c r="C4660" s="14">
        <v>34.974224078961619</v>
      </c>
      <c r="D4660" s="5">
        <v>40.961209036305839</v>
      </c>
    </row>
    <row r="4661" spans="1:4" x14ac:dyDescent="0.3">
      <c r="A4661">
        <v>4660</v>
      </c>
      <c r="B4661" s="14">
        <v>43.003173569849956</v>
      </c>
      <c r="C4661" s="14">
        <v>34.5931424416409</v>
      </c>
      <c r="D4661" s="5">
        <v>42.008610307069631</v>
      </c>
    </row>
    <row r="4662" spans="1:4" x14ac:dyDescent="0.3">
      <c r="A4662">
        <v>4661</v>
      </c>
      <c r="B4662" s="14">
        <v>43.906519900606334</v>
      </c>
      <c r="C4662" s="14">
        <v>34.294817950791611</v>
      </c>
      <c r="D4662" s="5">
        <v>42.999853808430956</v>
      </c>
    </row>
    <row r="4663" spans="1:4" x14ac:dyDescent="0.3">
      <c r="A4663">
        <v>4662</v>
      </c>
      <c r="B4663" s="14">
        <v>45.066716595329154</v>
      </c>
      <c r="C4663" s="14">
        <v>33.889292485013051</v>
      </c>
      <c r="D4663" s="5">
        <v>40.618422254509959</v>
      </c>
    </row>
    <row r="4664" spans="1:4" x14ac:dyDescent="0.3">
      <c r="A4664">
        <v>4663</v>
      </c>
      <c r="B4664" s="14">
        <v>43.077398798424532</v>
      </c>
      <c r="C4664" s="14">
        <v>34.11491785992942</v>
      </c>
      <c r="D4664" s="5">
        <v>45.044085817433178</v>
      </c>
    </row>
    <row r="4665" spans="1:4" x14ac:dyDescent="0.3">
      <c r="A4665">
        <v>4664</v>
      </c>
      <c r="B4665" s="14">
        <v>41.389719757127452</v>
      </c>
      <c r="C4665" s="14">
        <v>35.6707493036416</v>
      </c>
      <c r="D4665" s="5">
        <v>42.563890551491532</v>
      </c>
    </row>
    <row r="4666" spans="1:4" x14ac:dyDescent="0.3">
      <c r="A4666">
        <v>4665</v>
      </c>
      <c r="B4666" s="14">
        <v>44.573714942956386</v>
      </c>
      <c r="C4666" s="14">
        <v>36.50228858590107</v>
      </c>
      <c r="D4666" s="5">
        <v>39.732350833856174</v>
      </c>
    </row>
    <row r="4667" spans="1:4" x14ac:dyDescent="0.3">
      <c r="A4667">
        <v>4666</v>
      </c>
      <c r="B4667" s="14">
        <v>40.525489884608831</v>
      </c>
      <c r="C4667" s="14">
        <v>34.381239141323839</v>
      </c>
      <c r="D4667" s="5">
        <v>41.605117539035845</v>
      </c>
    </row>
    <row r="4668" spans="1:4" x14ac:dyDescent="0.3">
      <c r="A4668">
        <v>4667</v>
      </c>
      <c r="B4668" s="14">
        <v>43.47356076929789</v>
      </c>
      <c r="C4668" s="14">
        <v>34.1806556256685</v>
      </c>
      <c r="D4668" s="5">
        <v>45.42742735769513</v>
      </c>
    </row>
    <row r="4669" spans="1:4" x14ac:dyDescent="0.3">
      <c r="A4669">
        <v>4668</v>
      </c>
      <c r="B4669" s="14">
        <v>43.18796040528288</v>
      </c>
      <c r="C4669" s="14">
        <v>35.808026697306019</v>
      </c>
      <c r="D4669" s="5">
        <v>47.030534839470803</v>
      </c>
    </row>
    <row r="4670" spans="1:4" x14ac:dyDescent="0.3">
      <c r="A4670">
        <v>4669</v>
      </c>
      <c r="B4670" s="14">
        <v>42.973341415903072</v>
      </c>
      <c r="C4670" s="14">
        <v>34.806584017921047</v>
      </c>
      <c r="D4670" s="5">
        <v>44.233927423912633</v>
      </c>
    </row>
    <row r="4671" spans="1:4" x14ac:dyDescent="0.3">
      <c r="A4671">
        <v>4670</v>
      </c>
      <c r="B4671" s="14">
        <v>46.500562218996357</v>
      </c>
      <c r="C4671" s="14">
        <v>33.318396940250778</v>
      </c>
      <c r="D4671" s="5">
        <v>44.23929490326082</v>
      </c>
    </row>
    <row r="4672" spans="1:4" x14ac:dyDescent="0.3">
      <c r="A4672">
        <v>4671</v>
      </c>
      <c r="B4672" s="14">
        <v>42.77957521874265</v>
      </c>
      <c r="C4672" s="14">
        <v>34.161220423694893</v>
      </c>
      <c r="D4672" s="5">
        <v>42.476663812685864</v>
      </c>
    </row>
    <row r="4673" spans="1:4" x14ac:dyDescent="0.3">
      <c r="A4673">
        <v>4672</v>
      </c>
      <c r="B4673" s="14">
        <v>43.258665260374798</v>
      </c>
      <c r="C4673" s="14">
        <v>34.722059854148782</v>
      </c>
      <c r="D4673" s="5">
        <v>42.394983617602634</v>
      </c>
    </row>
    <row r="4674" spans="1:4" x14ac:dyDescent="0.3">
      <c r="A4674">
        <v>4673</v>
      </c>
      <c r="B4674" s="14">
        <v>44.691198178614805</v>
      </c>
      <c r="C4674" s="14">
        <v>35.780672911236941</v>
      </c>
      <c r="D4674" s="5">
        <v>42.974808988557925</v>
      </c>
    </row>
    <row r="4675" spans="1:4" x14ac:dyDescent="0.3">
      <c r="A4675">
        <v>4674</v>
      </c>
      <c r="B4675" s="14">
        <v>43.969496298204412</v>
      </c>
      <c r="C4675" s="14">
        <v>34.49958711770082</v>
      </c>
      <c r="D4675" s="5">
        <v>45.263958421622249</v>
      </c>
    </row>
    <row r="4676" spans="1:4" x14ac:dyDescent="0.3">
      <c r="A4676">
        <v>4675</v>
      </c>
      <c r="B4676" s="14">
        <v>38.634720607243146</v>
      </c>
      <c r="C4676" s="14">
        <v>35.766388575943751</v>
      </c>
      <c r="D4676" s="5">
        <v>43.187917412867783</v>
      </c>
    </row>
    <row r="4677" spans="1:4" x14ac:dyDescent="0.3">
      <c r="A4677">
        <v>4676</v>
      </c>
      <c r="B4677" s="14">
        <v>45.267757833809192</v>
      </c>
      <c r="C4677" s="14">
        <v>35.620404998857879</v>
      </c>
      <c r="D4677" s="5">
        <v>44.251667362229739</v>
      </c>
    </row>
    <row r="4678" spans="1:4" x14ac:dyDescent="0.3">
      <c r="A4678">
        <v>4677</v>
      </c>
      <c r="B4678" s="14">
        <v>41.684553631198689</v>
      </c>
      <c r="C4678" s="14">
        <v>35.265084246205568</v>
      </c>
      <c r="D4678" s="5">
        <v>42.655595401098736</v>
      </c>
    </row>
    <row r="4679" spans="1:4" x14ac:dyDescent="0.3">
      <c r="A4679">
        <v>4678</v>
      </c>
      <c r="B4679" s="14">
        <v>43.588459575940895</v>
      </c>
      <c r="C4679" s="14">
        <v>33.776772034377508</v>
      </c>
      <c r="D4679" s="5">
        <v>45.851714421202345</v>
      </c>
    </row>
    <row r="4680" spans="1:4" x14ac:dyDescent="0.3">
      <c r="A4680">
        <v>4679</v>
      </c>
      <c r="B4680" s="14">
        <v>43.40546325653365</v>
      </c>
      <c r="C4680" s="14">
        <v>36.219872096193207</v>
      </c>
      <c r="D4680" s="5">
        <v>44.887233994963623</v>
      </c>
    </row>
    <row r="4681" spans="1:4" x14ac:dyDescent="0.3">
      <c r="A4681">
        <v>4680</v>
      </c>
      <c r="B4681" s="14">
        <v>41.572183383000826</v>
      </c>
      <c r="C4681" s="14">
        <v>35.122912953933849</v>
      </c>
      <c r="D4681" s="5">
        <v>45.889122389783466</v>
      </c>
    </row>
    <row r="4682" spans="1:4" x14ac:dyDescent="0.3">
      <c r="A4682">
        <v>4681</v>
      </c>
      <c r="B4682" s="14">
        <v>42.289522324698105</v>
      </c>
      <c r="C4682" s="14">
        <v>33.574979456834001</v>
      </c>
      <c r="D4682" s="5">
        <v>41.204329199314252</v>
      </c>
    </row>
    <row r="4683" spans="1:4" x14ac:dyDescent="0.3">
      <c r="A4683">
        <v>4682</v>
      </c>
      <c r="B4683" s="14">
        <v>45.052783143997992</v>
      </c>
      <c r="C4683" s="14">
        <v>34.372464126219796</v>
      </c>
      <c r="D4683" s="5">
        <v>41.831869867029354</v>
      </c>
    </row>
    <row r="4684" spans="1:4" x14ac:dyDescent="0.3">
      <c r="A4684">
        <v>4683</v>
      </c>
      <c r="B4684" s="14">
        <v>43.348452535979</v>
      </c>
      <c r="C4684" s="14">
        <v>33.923734334995437</v>
      </c>
      <c r="D4684" s="5">
        <v>42.773079736353786</v>
      </c>
    </row>
    <row r="4685" spans="1:4" x14ac:dyDescent="0.3">
      <c r="A4685">
        <v>4684</v>
      </c>
      <c r="B4685" s="14">
        <v>44.041669899934725</v>
      </c>
      <c r="C4685" s="14">
        <v>33.716171200358161</v>
      </c>
      <c r="D4685" s="5">
        <v>43.578730249685613</v>
      </c>
    </row>
    <row r="4686" spans="1:4" x14ac:dyDescent="0.3">
      <c r="A4686">
        <v>4685</v>
      </c>
      <c r="B4686" s="14">
        <v>44.210766477722963</v>
      </c>
      <c r="C4686" s="14">
        <v>35.544258112243362</v>
      </c>
      <c r="D4686" s="5">
        <v>47.494091874461382</v>
      </c>
    </row>
    <row r="4687" spans="1:4" x14ac:dyDescent="0.3">
      <c r="A4687">
        <v>4686</v>
      </c>
      <c r="B4687" s="14">
        <v>42.175620185902929</v>
      </c>
      <c r="C4687" s="14">
        <v>34.992036473495986</v>
      </c>
      <c r="D4687" s="5">
        <v>41.593046516508188</v>
      </c>
    </row>
    <row r="4688" spans="1:4" x14ac:dyDescent="0.3">
      <c r="A4688">
        <v>4687</v>
      </c>
      <c r="B4688" s="14">
        <v>44.318698392384725</v>
      </c>
      <c r="C4688" s="14">
        <v>33.172417630515902</v>
      </c>
      <c r="D4688" s="5">
        <v>42.808353973093347</v>
      </c>
    </row>
    <row r="4689" spans="1:4" x14ac:dyDescent="0.3">
      <c r="A4689">
        <v>4688</v>
      </c>
      <c r="B4689" s="14">
        <v>43.148665249486605</v>
      </c>
      <c r="C4689" s="14">
        <v>32.827885302218057</v>
      </c>
      <c r="D4689" s="5">
        <v>45.514646912307114</v>
      </c>
    </row>
    <row r="4690" spans="1:4" x14ac:dyDescent="0.3">
      <c r="A4690">
        <v>4689</v>
      </c>
      <c r="B4690" s="14">
        <v>42.435272130556292</v>
      </c>
      <c r="C4690" s="14">
        <v>34.418933648996081</v>
      </c>
      <c r="D4690" s="5">
        <v>42.967338433551483</v>
      </c>
    </row>
    <row r="4691" spans="1:4" x14ac:dyDescent="0.3">
      <c r="A4691">
        <v>4690</v>
      </c>
      <c r="B4691" s="14">
        <v>41.606557824852729</v>
      </c>
      <c r="C4691" s="14">
        <v>35.33355175957076</v>
      </c>
      <c r="D4691" s="5">
        <v>42.088942233292329</v>
      </c>
    </row>
    <row r="4692" spans="1:4" x14ac:dyDescent="0.3">
      <c r="A4692">
        <v>4691</v>
      </c>
      <c r="B4692" s="14">
        <v>41.020623698646759</v>
      </c>
      <c r="C4692" s="14">
        <v>35.075607872430993</v>
      </c>
      <c r="D4692" s="5">
        <v>43.993161530949649</v>
      </c>
    </row>
    <row r="4693" spans="1:4" x14ac:dyDescent="0.3">
      <c r="A4693">
        <v>4692</v>
      </c>
      <c r="B4693" s="14">
        <v>42.827698390359558</v>
      </c>
      <c r="C4693" s="14">
        <v>35.235531105111974</v>
      </c>
      <c r="D4693" s="5">
        <v>45.830393677600497</v>
      </c>
    </row>
    <row r="4694" spans="1:4" x14ac:dyDescent="0.3">
      <c r="A4694">
        <v>4693</v>
      </c>
      <c r="B4694" s="14">
        <v>42.641268286556382</v>
      </c>
      <c r="C4694" s="14">
        <v>34.027261773392311</v>
      </c>
      <c r="D4694" s="5">
        <v>42.991817654201817</v>
      </c>
    </row>
    <row r="4695" spans="1:4" x14ac:dyDescent="0.3">
      <c r="A4695">
        <v>4694</v>
      </c>
      <c r="B4695" s="14">
        <v>44.132344771975959</v>
      </c>
      <c r="C4695" s="14">
        <v>33.549014535814109</v>
      </c>
      <c r="D4695" s="5">
        <v>43.235519385222268</v>
      </c>
    </row>
    <row r="4696" spans="1:4" x14ac:dyDescent="0.3">
      <c r="A4696">
        <v>4695</v>
      </c>
      <c r="B4696" s="14">
        <v>45.23568294649796</v>
      </c>
      <c r="C4696" s="14">
        <v>32.71517599363785</v>
      </c>
      <c r="D4696" s="5">
        <v>45.37581036069416</v>
      </c>
    </row>
    <row r="4697" spans="1:4" x14ac:dyDescent="0.3">
      <c r="A4697">
        <v>4696</v>
      </c>
      <c r="B4697" s="14">
        <v>43.527444004397587</v>
      </c>
      <c r="C4697" s="14">
        <v>35.657277363615968</v>
      </c>
      <c r="D4697" s="5">
        <v>44.076827885692346</v>
      </c>
    </row>
    <row r="4698" spans="1:4" x14ac:dyDescent="0.3">
      <c r="A4698">
        <v>4697</v>
      </c>
      <c r="B4698" s="14">
        <v>42.352660639414076</v>
      </c>
      <c r="C4698" s="14">
        <v>35.907556127620126</v>
      </c>
      <c r="D4698" s="5">
        <v>43.547288084572408</v>
      </c>
    </row>
    <row r="4699" spans="1:4" x14ac:dyDescent="0.3">
      <c r="A4699">
        <v>4698</v>
      </c>
      <c r="B4699" s="14">
        <v>43.734472099987407</v>
      </c>
      <c r="C4699" s="14">
        <v>33.515004812621463</v>
      </c>
      <c r="D4699" s="5">
        <v>42.211196818382</v>
      </c>
    </row>
    <row r="4700" spans="1:4" x14ac:dyDescent="0.3">
      <c r="A4700">
        <v>4699</v>
      </c>
      <c r="B4700" s="14">
        <v>44.134768895470032</v>
      </c>
      <c r="C4700" s="14">
        <v>32.749060903094048</v>
      </c>
      <c r="D4700" s="5">
        <v>42.516142754145093</v>
      </c>
    </row>
    <row r="4701" spans="1:4" x14ac:dyDescent="0.3">
      <c r="A4701">
        <v>4700</v>
      </c>
      <c r="B4701" s="14">
        <v>44.516031565885818</v>
      </c>
      <c r="C4701" s="14">
        <v>34.826870594081633</v>
      </c>
      <c r="D4701" s="5">
        <v>42.607722834492165</v>
      </c>
    </row>
    <row r="4702" spans="1:4" x14ac:dyDescent="0.3">
      <c r="A4702">
        <v>4701</v>
      </c>
      <c r="B4702" s="14">
        <v>42.064973829195154</v>
      </c>
      <c r="C4702" s="14">
        <v>34.045287196467406</v>
      </c>
      <c r="D4702" s="5">
        <v>41.413355845651672</v>
      </c>
    </row>
    <row r="4703" spans="1:4" x14ac:dyDescent="0.3">
      <c r="A4703">
        <v>4702</v>
      </c>
      <c r="B4703" s="14">
        <v>42.862970894881258</v>
      </c>
      <c r="C4703" s="14">
        <v>36.238212062883498</v>
      </c>
      <c r="D4703" s="5">
        <v>43.429877766065303</v>
      </c>
    </row>
    <row r="4704" spans="1:4" x14ac:dyDescent="0.3">
      <c r="A4704">
        <v>4703</v>
      </c>
      <c r="B4704" s="14">
        <v>44.069689209887194</v>
      </c>
      <c r="C4704" s="14">
        <v>33.790518067644186</v>
      </c>
      <c r="D4704" s="5">
        <v>44.759414102124133</v>
      </c>
    </row>
    <row r="4705" spans="1:4" x14ac:dyDescent="0.3">
      <c r="A4705">
        <v>4704</v>
      </c>
      <c r="B4705" s="14">
        <v>41.847975575127705</v>
      </c>
      <c r="C4705" s="14">
        <v>33.300823711487006</v>
      </c>
      <c r="D4705" s="5">
        <v>42.309253620640369</v>
      </c>
    </row>
    <row r="4706" spans="1:4" x14ac:dyDescent="0.3">
      <c r="A4706">
        <v>4705</v>
      </c>
      <c r="B4706" s="14">
        <v>44.222679520371607</v>
      </c>
      <c r="C4706" s="14">
        <v>35.064369867659906</v>
      </c>
      <c r="D4706" s="5">
        <v>43.83552118259896</v>
      </c>
    </row>
    <row r="4707" spans="1:4" x14ac:dyDescent="0.3">
      <c r="A4707">
        <v>4706</v>
      </c>
      <c r="B4707" s="14">
        <v>43.663156436437326</v>
      </c>
      <c r="C4707" s="14">
        <v>32.854602922578373</v>
      </c>
      <c r="D4707" s="5">
        <v>40.97019203397187</v>
      </c>
    </row>
    <row r="4708" spans="1:4" x14ac:dyDescent="0.3">
      <c r="A4708">
        <v>4707</v>
      </c>
      <c r="B4708" s="14">
        <v>41.956423579395555</v>
      </c>
      <c r="C4708" s="14">
        <v>35.260680874115856</v>
      </c>
      <c r="D4708" s="5">
        <v>45.303829053822867</v>
      </c>
    </row>
    <row r="4709" spans="1:4" x14ac:dyDescent="0.3">
      <c r="A4709">
        <v>4708</v>
      </c>
      <c r="B4709" s="14">
        <v>43.837333315957217</v>
      </c>
      <c r="C4709" s="14">
        <v>33.399537335341307</v>
      </c>
      <c r="D4709" s="5">
        <v>42.81182985040207</v>
      </c>
    </row>
    <row r="4710" spans="1:4" x14ac:dyDescent="0.3">
      <c r="A4710">
        <v>4709</v>
      </c>
      <c r="B4710" s="14">
        <v>41.115250721883982</v>
      </c>
      <c r="C4710" s="14">
        <v>33.402310150435767</v>
      </c>
      <c r="D4710" s="5">
        <v>42.995024326485499</v>
      </c>
    </row>
    <row r="4711" spans="1:4" x14ac:dyDescent="0.3">
      <c r="A4711">
        <v>4710</v>
      </c>
      <c r="B4711" s="14">
        <v>41.62933488122561</v>
      </c>
      <c r="C4711" s="14">
        <v>33.485164840739756</v>
      </c>
      <c r="D4711" s="5">
        <v>44.922563508936101</v>
      </c>
    </row>
    <row r="4712" spans="1:4" x14ac:dyDescent="0.3">
      <c r="A4712">
        <v>4711</v>
      </c>
      <c r="B4712" s="14">
        <v>42.38021701732422</v>
      </c>
      <c r="C4712" s="14">
        <v>37.188379634274213</v>
      </c>
      <c r="D4712" s="5">
        <v>40.360183705773707</v>
      </c>
    </row>
    <row r="4713" spans="1:4" x14ac:dyDescent="0.3">
      <c r="A4713">
        <v>4712</v>
      </c>
      <c r="B4713" s="14">
        <v>42.219118885626798</v>
      </c>
      <c r="C4713" s="14">
        <v>34.271772762444265</v>
      </c>
      <c r="D4713" s="5">
        <v>42.987079022768647</v>
      </c>
    </row>
    <row r="4714" spans="1:4" x14ac:dyDescent="0.3">
      <c r="A4714">
        <v>4713</v>
      </c>
      <c r="B4714" s="14">
        <v>41.323636673396521</v>
      </c>
      <c r="C4714" s="14">
        <v>34.368545309097627</v>
      </c>
      <c r="D4714" s="5">
        <v>44.132665371241643</v>
      </c>
    </row>
    <row r="4715" spans="1:4" x14ac:dyDescent="0.3">
      <c r="A4715">
        <v>4714</v>
      </c>
      <c r="B4715" s="14">
        <v>43.075783599538219</v>
      </c>
      <c r="C4715" s="14">
        <v>35.265222303672957</v>
      </c>
      <c r="D4715" s="5">
        <v>39.037343931644898</v>
      </c>
    </row>
    <row r="4716" spans="1:4" x14ac:dyDescent="0.3">
      <c r="A4716">
        <v>4715</v>
      </c>
      <c r="B4716" s="14">
        <v>43.304544965924386</v>
      </c>
      <c r="C4716" s="14">
        <v>35.661909554504014</v>
      </c>
      <c r="D4716" s="5">
        <v>42.52978482711903</v>
      </c>
    </row>
    <row r="4717" spans="1:4" x14ac:dyDescent="0.3">
      <c r="A4717">
        <v>4716</v>
      </c>
      <c r="B4717" s="14">
        <v>44.556660386947016</v>
      </c>
      <c r="C4717" s="14">
        <v>33.804654716728415</v>
      </c>
      <c r="D4717" s="5">
        <v>41.456767222548407</v>
      </c>
    </row>
    <row r="4718" spans="1:4" x14ac:dyDescent="0.3">
      <c r="A4718">
        <v>4717</v>
      </c>
      <c r="B4718" s="14">
        <v>42.180794748980318</v>
      </c>
      <c r="C4718" s="14">
        <v>36.043887494273896</v>
      </c>
      <c r="D4718" s="5">
        <v>42.564477078203979</v>
      </c>
    </row>
    <row r="4719" spans="1:4" x14ac:dyDescent="0.3">
      <c r="A4719">
        <v>4718</v>
      </c>
      <c r="B4719" s="14">
        <v>44.760231393933999</v>
      </c>
      <c r="C4719" s="14">
        <v>34.608546536359896</v>
      </c>
      <c r="D4719" s="5">
        <v>42.087984168387486</v>
      </c>
    </row>
    <row r="4720" spans="1:4" x14ac:dyDescent="0.3">
      <c r="A4720">
        <v>4719</v>
      </c>
      <c r="B4720" s="14">
        <v>41.815010663785266</v>
      </c>
      <c r="C4720" s="14">
        <v>30.946401768817957</v>
      </c>
      <c r="D4720" s="5">
        <v>42.646257140188062</v>
      </c>
    </row>
    <row r="4721" spans="1:4" x14ac:dyDescent="0.3">
      <c r="A4721">
        <v>4720</v>
      </c>
      <c r="B4721" s="14">
        <v>43.496070999299654</v>
      </c>
      <c r="C4721" s="14">
        <v>32.681581973246068</v>
      </c>
      <c r="D4721" s="5">
        <v>43.830606738303779</v>
      </c>
    </row>
    <row r="4722" spans="1:4" x14ac:dyDescent="0.3">
      <c r="A4722">
        <v>4721</v>
      </c>
      <c r="B4722" s="14">
        <v>43.641330319681991</v>
      </c>
      <c r="C4722" s="14">
        <v>31.397135370705179</v>
      </c>
      <c r="D4722" s="5">
        <v>44.556872449115524</v>
      </c>
    </row>
    <row r="4723" spans="1:4" x14ac:dyDescent="0.3">
      <c r="A4723">
        <v>4722</v>
      </c>
      <c r="B4723" s="14">
        <v>45.019885937441501</v>
      </c>
      <c r="C4723" s="14">
        <v>34.41253868772737</v>
      </c>
      <c r="D4723" s="5">
        <v>42.449199469752465</v>
      </c>
    </row>
    <row r="4724" spans="1:4" x14ac:dyDescent="0.3">
      <c r="A4724">
        <v>4723</v>
      </c>
      <c r="B4724" s="14">
        <v>40.285972366520333</v>
      </c>
      <c r="C4724" s="14">
        <v>33.343297217882885</v>
      </c>
      <c r="D4724" s="5">
        <v>45.009475470224231</v>
      </c>
    </row>
    <row r="4725" spans="1:4" x14ac:dyDescent="0.3">
      <c r="A4725">
        <v>4724</v>
      </c>
      <c r="B4725" s="14">
        <v>46.832949474191061</v>
      </c>
      <c r="C4725" s="14">
        <v>33.410808431934548</v>
      </c>
      <c r="D4725" s="5">
        <v>42.548790443985304</v>
      </c>
    </row>
    <row r="4726" spans="1:4" x14ac:dyDescent="0.3">
      <c r="A4726">
        <v>4725</v>
      </c>
      <c r="B4726" s="14">
        <v>42.423135511578998</v>
      </c>
      <c r="C4726" s="14">
        <v>33.00428125683861</v>
      </c>
      <c r="D4726" s="5">
        <v>43.663585887403087</v>
      </c>
    </row>
    <row r="4727" spans="1:4" x14ac:dyDescent="0.3">
      <c r="A4727">
        <v>4726</v>
      </c>
      <c r="B4727" s="14">
        <v>43.650471406500664</v>
      </c>
      <c r="C4727" s="14">
        <v>34.475003686706202</v>
      </c>
      <c r="D4727" s="5">
        <v>44.040801806020411</v>
      </c>
    </row>
    <row r="4728" spans="1:4" x14ac:dyDescent="0.3">
      <c r="A4728">
        <v>4727</v>
      </c>
      <c r="B4728" s="14">
        <v>41.649310377997928</v>
      </c>
      <c r="C4728" s="14">
        <v>33.593161542089838</v>
      </c>
      <c r="D4728" s="5">
        <v>42.382788309713639</v>
      </c>
    </row>
    <row r="4729" spans="1:4" x14ac:dyDescent="0.3">
      <c r="A4729">
        <v>4728</v>
      </c>
      <c r="B4729" s="14">
        <v>43.572664104872231</v>
      </c>
      <c r="C4729" s="14">
        <v>33.945571333503977</v>
      </c>
      <c r="D4729" s="5">
        <v>43.25834816665656</v>
      </c>
    </row>
    <row r="4730" spans="1:4" x14ac:dyDescent="0.3">
      <c r="A4730">
        <v>4729</v>
      </c>
      <c r="B4730" s="14">
        <v>42.728361859384961</v>
      </c>
      <c r="C4730" s="14">
        <v>35.436625362111378</v>
      </c>
      <c r="D4730" s="5">
        <v>46.072190577172272</v>
      </c>
    </row>
    <row r="4731" spans="1:4" x14ac:dyDescent="0.3">
      <c r="A4731">
        <v>4730</v>
      </c>
      <c r="B4731" s="14">
        <v>43.92293567178735</v>
      </c>
      <c r="C4731" s="14">
        <v>34.623751689967008</v>
      </c>
      <c r="D4731" s="5">
        <v>46.464067670298355</v>
      </c>
    </row>
    <row r="4732" spans="1:4" x14ac:dyDescent="0.3">
      <c r="A4732">
        <v>4731</v>
      </c>
      <c r="B4732" s="14">
        <v>42.370657002093608</v>
      </c>
      <c r="C4732" s="14">
        <v>34.671840377396919</v>
      </c>
      <c r="D4732" s="5">
        <v>42.276251892239713</v>
      </c>
    </row>
    <row r="4733" spans="1:4" x14ac:dyDescent="0.3">
      <c r="A4733">
        <v>4732</v>
      </c>
      <c r="B4733" s="14">
        <v>42.945609865454422</v>
      </c>
      <c r="C4733" s="14">
        <v>32.980751230547014</v>
      </c>
      <c r="D4733" s="5">
        <v>45.992587514797293</v>
      </c>
    </row>
    <row r="4734" spans="1:4" x14ac:dyDescent="0.3">
      <c r="A4734">
        <v>4733</v>
      </c>
      <c r="B4734" s="14">
        <v>44.28701318062636</v>
      </c>
      <c r="C4734" s="14">
        <v>34.298391952290686</v>
      </c>
      <c r="D4734" s="5">
        <v>42.882100319377471</v>
      </c>
    </row>
    <row r="4735" spans="1:4" x14ac:dyDescent="0.3">
      <c r="A4735">
        <v>4734</v>
      </c>
      <c r="B4735" s="14">
        <v>45.112672662182767</v>
      </c>
      <c r="C4735" s="14">
        <v>34.155116408540309</v>
      </c>
      <c r="D4735" s="5">
        <v>41.892389533534292</v>
      </c>
    </row>
    <row r="4736" spans="1:4" x14ac:dyDescent="0.3">
      <c r="A4736">
        <v>4735</v>
      </c>
      <c r="B4736" s="14">
        <v>45.808392570687886</v>
      </c>
      <c r="C4736" s="14">
        <v>33.049238106668845</v>
      </c>
      <c r="D4736" s="5">
        <v>43.322818454197019</v>
      </c>
    </row>
    <row r="4737" spans="1:4" x14ac:dyDescent="0.3">
      <c r="A4737">
        <v>4736</v>
      </c>
      <c r="B4737" s="14">
        <v>44.142229348248932</v>
      </c>
      <c r="C4737" s="14">
        <v>33.517730320228978</v>
      </c>
      <c r="D4737" s="5">
        <v>42.161884305177026</v>
      </c>
    </row>
    <row r="4738" spans="1:4" x14ac:dyDescent="0.3">
      <c r="A4738">
        <v>4737</v>
      </c>
      <c r="B4738" s="14">
        <v>42.934016291984129</v>
      </c>
      <c r="C4738" s="14">
        <v>34.859815009403341</v>
      </c>
      <c r="D4738" s="5">
        <v>44.83154715756875</v>
      </c>
    </row>
    <row r="4739" spans="1:4" x14ac:dyDescent="0.3">
      <c r="A4739">
        <v>4738</v>
      </c>
      <c r="B4739" s="14">
        <v>42.571419657827619</v>
      </c>
      <c r="C4739" s="14">
        <v>35.968756644843452</v>
      </c>
      <c r="D4739" s="5">
        <v>44.619502682999695</v>
      </c>
    </row>
    <row r="4740" spans="1:4" x14ac:dyDescent="0.3">
      <c r="A4740">
        <v>4739</v>
      </c>
      <c r="B4740" s="14">
        <v>42.534497199112472</v>
      </c>
      <c r="C4740" s="14">
        <v>33.386523729238682</v>
      </c>
      <c r="D4740" s="5">
        <v>42.011999940930146</v>
      </c>
    </row>
    <row r="4741" spans="1:4" x14ac:dyDescent="0.3">
      <c r="A4741">
        <v>4740</v>
      </c>
      <c r="B4741" s="14">
        <v>43.822538054420797</v>
      </c>
      <c r="C4741" s="14">
        <v>35.449689875336162</v>
      </c>
      <c r="D4741" s="5">
        <v>45.411062697432108</v>
      </c>
    </row>
    <row r="4742" spans="1:4" x14ac:dyDescent="0.3">
      <c r="A4742">
        <v>4741</v>
      </c>
      <c r="B4742" s="14">
        <v>41.362417478587332</v>
      </c>
      <c r="C4742" s="14">
        <v>34.005803638159485</v>
      </c>
      <c r="D4742" s="5">
        <v>44.411019574718921</v>
      </c>
    </row>
    <row r="4743" spans="1:4" x14ac:dyDescent="0.3">
      <c r="A4743">
        <v>4742</v>
      </c>
      <c r="B4743" s="14">
        <v>42.250765536811869</v>
      </c>
      <c r="C4743" s="14">
        <v>32.7818375586521</v>
      </c>
      <c r="D4743" s="5">
        <v>44.096323935267009</v>
      </c>
    </row>
    <row r="4744" spans="1:4" x14ac:dyDescent="0.3">
      <c r="A4744">
        <v>4743</v>
      </c>
      <c r="B4744" s="14">
        <v>45.064840737252105</v>
      </c>
      <c r="C4744" s="14">
        <v>33.954523321534779</v>
      </c>
      <c r="D4744" s="5">
        <v>43.571147556022972</v>
      </c>
    </row>
    <row r="4745" spans="1:4" x14ac:dyDescent="0.3">
      <c r="A4745">
        <v>4744</v>
      </c>
      <c r="B4745" s="14">
        <v>44.140443045176077</v>
      </c>
      <c r="C4745" s="14">
        <v>34.192461600592139</v>
      </c>
      <c r="D4745" s="5">
        <v>42.744874921803813</v>
      </c>
    </row>
    <row r="4746" spans="1:4" x14ac:dyDescent="0.3">
      <c r="A4746">
        <v>4745</v>
      </c>
      <c r="B4746" s="14">
        <v>42.773041212721374</v>
      </c>
      <c r="C4746" s="14">
        <v>36.218853095375408</v>
      </c>
      <c r="D4746" s="5">
        <v>42.632647823521161</v>
      </c>
    </row>
    <row r="4747" spans="1:4" x14ac:dyDescent="0.3">
      <c r="A4747">
        <v>4746</v>
      </c>
      <c r="B4747" s="14">
        <v>42.787494378718634</v>
      </c>
      <c r="C4747" s="14">
        <v>34.002456670849377</v>
      </c>
      <c r="D4747" s="5">
        <v>45.178935676841654</v>
      </c>
    </row>
    <row r="4748" spans="1:4" x14ac:dyDescent="0.3">
      <c r="A4748">
        <v>4747</v>
      </c>
      <c r="B4748" s="14">
        <v>44.919866117364492</v>
      </c>
      <c r="C4748" s="14">
        <v>35.651173588707245</v>
      </c>
      <c r="D4748" s="5">
        <v>41.495315472454365</v>
      </c>
    </row>
    <row r="4749" spans="1:4" x14ac:dyDescent="0.3">
      <c r="A4749">
        <v>4748</v>
      </c>
      <c r="B4749" s="14">
        <v>44.134017233225684</v>
      </c>
      <c r="C4749" s="14">
        <v>36.271968925419678</v>
      </c>
      <c r="D4749" s="5">
        <v>44.286446396106008</v>
      </c>
    </row>
    <row r="4750" spans="1:4" x14ac:dyDescent="0.3">
      <c r="A4750">
        <v>4749</v>
      </c>
      <c r="B4750" s="14">
        <v>41.951379614261768</v>
      </c>
      <c r="C4750" s="14">
        <v>35.559051990474494</v>
      </c>
      <c r="D4750" s="5">
        <v>42.773642804036506</v>
      </c>
    </row>
    <row r="4751" spans="1:4" x14ac:dyDescent="0.3">
      <c r="A4751">
        <v>4750</v>
      </c>
      <c r="B4751" s="14">
        <v>41.298822332535181</v>
      </c>
      <c r="C4751" s="14">
        <v>34.977266839623653</v>
      </c>
      <c r="D4751" s="5">
        <v>45.844234921482517</v>
      </c>
    </row>
    <row r="4752" spans="1:4" x14ac:dyDescent="0.3">
      <c r="A4752">
        <v>4751</v>
      </c>
      <c r="B4752" s="14">
        <v>44.52069589607332</v>
      </c>
      <c r="C4752" s="14">
        <v>31.995588440533954</v>
      </c>
      <c r="D4752" s="5">
        <v>43.017596264850731</v>
      </c>
    </row>
    <row r="4753" spans="1:4" x14ac:dyDescent="0.3">
      <c r="A4753">
        <v>4752</v>
      </c>
      <c r="B4753" s="14">
        <v>45.592334689290752</v>
      </c>
      <c r="C4753" s="14">
        <v>32.591566851944627</v>
      </c>
      <c r="D4753" s="5">
        <v>45.00815087642389</v>
      </c>
    </row>
    <row r="4754" spans="1:4" x14ac:dyDescent="0.3">
      <c r="A4754">
        <v>4753</v>
      </c>
      <c r="B4754" s="14">
        <v>43.964914771652047</v>
      </c>
      <c r="C4754" s="14">
        <v>33.471569761561454</v>
      </c>
      <c r="D4754" s="5">
        <v>43.619009603563846</v>
      </c>
    </row>
    <row r="4755" spans="1:4" x14ac:dyDescent="0.3">
      <c r="A4755">
        <v>4754</v>
      </c>
      <c r="B4755" s="14">
        <v>42.896926682751122</v>
      </c>
      <c r="C4755" s="14">
        <v>34.540639294567463</v>
      </c>
      <c r="D4755" s="5">
        <v>41.977572951681864</v>
      </c>
    </row>
    <row r="4756" spans="1:4" x14ac:dyDescent="0.3">
      <c r="A4756">
        <v>4755</v>
      </c>
      <c r="B4756" s="14">
        <v>42.889032904974954</v>
      </c>
      <c r="C4756" s="14">
        <v>35.670486931184165</v>
      </c>
      <c r="D4756" s="5">
        <v>43.597030533815058</v>
      </c>
    </row>
    <row r="4757" spans="1:4" x14ac:dyDescent="0.3">
      <c r="A4757">
        <v>4756</v>
      </c>
      <c r="B4757" s="14">
        <v>42.951941392737673</v>
      </c>
      <c r="C4757" s="14">
        <v>36.537800282355221</v>
      </c>
      <c r="D4757" s="5">
        <v>43.051035552264885</v>
      </c>
    </row>
    <row r="4758" spans="1:4" x14ac:dyDescent="0.3">
      <c r="A4758">
        <v>4757</v>
      </c>
      <c r="B4758" s="14">
        <v>43.383825897006297</v>
      </c>
      <c r="C4758" s="14">
        <v>35.429009905258141</v>
      </c>
      <c r="D4758" s="5">
        <v>41.070970246846386</v>
      </c>
    </row>
    <row r="4759" spans="1:4" x14ac:dyDescent="0.3">
      <c r="A4759">
        <v>4758</v>
      </c>
      <c r="B4759" s="14">
        <v>46.579446257914185</v>
      </c>
      <c r="C4759" s="14">
        <v>35.468125462895031</v>
      </c>
      <c r="D4759" s="5">
        <v>43.098898811697858</v>
      </c>
    </row>
    <row r="4760" spans="1:4" x14ac:dyDescent="0.3">
      <c r="A4760">
        <v>4759</v>
      </c>
      <c r="B4760" s="14">
        <v>41.86232477221531</v>
      </c>
      <c r="C4760" s="14">
        <v>34.531164502042415</v>
      </c>
      <c r="D4760" s="5">
        <v>43.666823305641493</v>
      </c>
    </row>
    <row r="4761" spans="1:4" x14ac:dyDescent="0.3">
      <c r="A4761">
        <v>4760</v>
      </c>
      <c r="B4761" s="14">
        <v>43.210002757697943</v>
      </c>
      <c r="C4761" s="14">
        <v>33.698131196626825</v>
      </c>
      <c r="D4761" s="5">
        <v>42.576993148679108</v>
      </c>
    </row>
    <row r="4762" spans="1:4" x14ac:dyDescent="0.3">
      <c r="A4762">
        <v>4761</v>
      </c>
      <c r="B4762" s="14">
        <v>42.543263417246067</v>
      </c>
      <c r="C4762" s="14">
        <v>35.035462882825122</v>
      </c>
      <c r="D4762" s="5">
        <v>42.946474787632731</v>
      </c>
    </row>
    <row r="4763" spans="1:4" x14ac:dyDescent="0.3">
      <c r="A4763">
        <v>4762</v>
      </c>
      <c r="B4763" s="14">
        <v>41.49299788418206</v>
      </c>
      <c r="C4763" s="14">
        <v>32.063161183615229</v>
      </c>
      <c r="D4763" s="5">
        <v>43.476707343340593</v>
      </c>
    </row>
    <row r="4764" spans="1:4" x14ac:dyDescent="0.3">
      <c r="A4764">
        <v>4763</v>
      </c>
      <c r="B4764" s="14">
        <v>43.987451339787278</v>
      </c>
      <c r="C4764" s="14">
        <v>34.494156983153687</v>
      </c>
      <c r="D4764" s="5">
        <v>43.231528196897131</v>
      </c>
    </row>
    <row r="4765" spans="1:4" x14ac:dyDescent="0.3">
      <c r="A4765">
        <v>4764</v>
      </c>
      <c r="B4765" s="14">
        <v>43.635470251407199</v>
      </c>
      <c r="C4765" s="14">
        <v>35.213287195722529</v>
      </c>
      <c r="D4765" s="5">
        <v>43.119286831121556</v>
      </c>
    </row>
    <row r="4766" spans="1:4" x14ac:dyDescent="0.3">
      <c r="A4766">
        <v>4765</v>
      </c>
      <c r="B4766" s="14">
        <v>42.575753515256942</v>
      </c>
      <c r="C4766" s="14">
        <v>33.902399584476321</v>
      </c>
      <c r="D4766" s="5">
        <v>43.146758313241804</v>
      </c>
    </row>
    <row r="4767" spans="1:4" x14ac:dyDescent="0.3">
      <c r="A4767">
        <v>4766</v>
      </c>
      <c r="B4767" s="14">
        <v>42.614168541817705</v>
      </c>
      <c r="C4767" s="14">
        <v>34.818349182693424</v>
      </c>
      <c r="D4767" s="5">
        <v>43.164758110481145</v>
      </c>
    </row>
    <row r="4768" spans="1:4" x14ac:dyDescent="0.3">
      <c r="A4768">
        <v>4767</v>
      </c>
      <c r="B4768" s="14">
        <v>42.579221974720795</v>
      </c>
      <c r="C4768" s="14">
        <v>32.839114329767092</v>
      </c>
      <c r="D4768" s="5">
        <v>42.229390488779025</v>
      </c>
    </row>
    <row r="4769" spans="1:4" x14ac:dyDescent="0.3">
      <c r="A4769">
        <v>4768</v>
      </c>
      <c r="B4769" s="14">
        <v>41.278000960588621</v>
      </c>
      <c r="C4769" s="14">
        <v>33.332061614746323</v>
      </c>
      <c r="D4769" s="5">
        <v>41.392174441613498</v>
      </c>
    </row>
    <row r="4770" spans="1:4" x14ac:dyDescent="0.3">
      <c r="A4770">
        <v>4769</v>
      </c>
      <c r="B4770" s="14">
        <v>41.777541187938418</v>
      </c>
      <c r="C4770" s="14">
        <v>34.933055939610433</v>
      </c>
      <c r="D4770" s="5">
        <v>43.559521541278841</v>
      </c>
    </row>
    <row r="4771" spans="1:4" x14ac:dyDescent="0.3">
      <c r="A4771">
        <v>4770</v>
      </c>
      <c r="B4771" s="14">
        <v>41.522416982092501</v>
      </c>
      <c r="C4771" s="14">
        <v>34.624953388244677</v>
      </c>
      <c r="D4771" s="5">
        <v>42.756255821687262</v>
      </c>
    </row>
    <row r="4772" spans="1:4" x14ac:dyDescent="0.3">
      <c r="A4772">
        <v>4771</v>
      </c>
      <c r="B4772" s="14">
        <v>43.902482870690228</v>
      </c>
      <c r="C4772" s="14">
        <v>35.726983041330506</v>
      </c>
      <c r="D4772" s="5">
        <v>42.027979717278797</v>
      </c>
    </row>
    <row r="4773" spans="1:4" x14ac:dyDescent="0.3">
      <c r="A4773">
        <v>4772</v>
      </c>
      <c r="B4773" s="14">
        <v>43.755322583244357</v>
      </c>
      <c r="C4773" s="14">
        <v>33.561925252241252</v>
      </c>
      <c r="D4773" s="5">
        <v>42.532611008076444</v>
      </c>
    </row>
    <row r="4774" spans="1:4" x14ac:dyDescent="0.3">
      <c r="A4774">
        <v>4773</v>
      </c>
      <c r="B4774" s="14">
        <v>40.791755535469484</v>
      </c>
      <c r="C4774" s="14">
        <v>35.442103169537546</v>
      </c>
      <c r="D4774" s="5">
        <v>41.652234965875941</v>
      </c>
    </row>
    <row r="4775" spans="1:4" x14ac:dyDescent="0.3">
      <c r="A4775">
        <v>4774</v>
      </c>
      <c r="B4775" s="14">
        <v>44.913858618185891</v>
      </c>
      <c r="C4775" s="14">
        <v>33.764562579250885</v>
      </c>
      <c r="D4775" s="5">
        <v>41.91273094363968</v>
      </c>
    </row>
    <row r="4776" spans="1:4" x14ac:dyDescent="0.3">
      <c r="A4776">
        <v>4775</v>
      </c>
      <c r="B4776" s="14">
        <v>43.512213116729782</v>
      </c>
      <c r="C4776" s="14">
        <v>34.683047426699076</v>
      </c>
      <c r="D4776" s="5">
        <v>45.426665913636413</v>
      </c>
    </row>
    <row r="4777" spans="1:4" x14ac:dyDescent="0.3">
      <c r="A4777">
        <v>4776</v>
      </c>
      <c r="B4777" s="14">
        <v>43.766946471672696</v>
      </c>
      <c r="C4777" s="14">
        <v>33.511555153129493</v>
      </c>
      <c r="D4777" s="5">
        <v>43.63773930037722</v>
      </c>
    </row>
    <row r="4778" spans="1:4" x14ac:dyDescent="0.3">
      <c r="A4778">
        <v>4777</v>
      </c>
      <c r="B4778" s="14">
        <v>42.429825873306854</v>
      </c>
      <c r="C4778" s="14">
        <v>34.620769739497604</v>
      </c>
      <c r="D4778" s="5">
        <v>44.0565785667781</v>
      </c>
    </row>
    <row r="4779" spans="1:4" x14ac:dyDescent="0.3">
      <c r="A4779">
        <v>4778</v>
      </c>
      <c r="B4779" s="14">
        <v>44.752405465943767</v>
      </c>
      <c r="C4779" s="14">
        <v>35.401696628098165</v>
      </c>
      <c r="D4779" s="5">
        <v>42.326421538594744</v>
      </c>
    </row>
    <row r="4780" spans="1:4" x14ac:dyDescent="0.3">
      <c r="A4780">
        <v>4779</v>
      </c>
      <c r="B4780" s="14">
        <v>42.381451485234585</v>
      </c>
      <c r="C4780" s="14">
        <v>33.603287278129521</v>
      </c>
      <c r="D4780" s="5">
        <v>42.010216564181384</v>
      </c>
    </row>
    <row r="4781" spans="1:4" x14ac:dyDescent="0.3">
      <c r="A4781">
        <v>4780</v>
      </c>
      <c r="B4781" s="14">
        <v>41.159182492266559</v>
      </c>
      <c r="C4781" s="14">
        <v>32.268027613006183</v>
      </c>
      <c r="D4781" s="5">
        <v>42.189307088097735</v>
      </c>
    </row>
    <row r="4782" spans="1:4" x14ac:dyDescent="0.3">
      <c r="A4782">
        <v>4781</v>
      </c>
      <c r="B4782" s="14">
        <v>43.525494375856319</v>
      </c>
      <c r="C4782" s="14">
        <v>33.863187969733985</v>
      </c>
      <c r="D4782" s="5">
        <v>42.204543537016896</v>
      </c>
    </row>
    <row r="4783" spans="1:4" x14ac:dyDescent="0.3">
      <c r="A4783">
        <v>4782</v>
      </c>
      <c r="B4783" s="14">
        <v>42.796034548837561</v>
      </c>
      <c r="C4783" s="14">
        <v>34.155012998221217</v>
      </c>
      <c r="D4783" s="5">
        <v>44.461195219981306</v>
      </c>
    </row>
    <row r="4784" spans="1:4" x14ac:dyDescent="0.3">
      <c r="A4784">
        <v>4783</v>
      </c>
      <c r="B4784" s="14">
        <v>43.049489897536617</v>
      </c>
      <c r="C4784" s="14">
        <v>35.239499557065962</v>
      </c>
      <c r="D4784" s="5">
        <v>42.54678758255038</v>
      </c>
    </row>
    <row r="4785" spans="1:4" x14ac:dyDescent="0.3">
      <c r="A4785">
        <v>4784</v>
      </c>
      <c r="B4785" s="14">
        <v>42.977791014697033</v>
      </c>
      <c r="C4785" s="14">
        <v>35.461888035030583</v>
      </c>
      <c r="D4785" s="5">
        <v>42.179348066279132</v>
      </c>
    </row>
    <row r="4786" spans="1:4" x14ac:dyDescent="0.3">
      <c r="A4786">
        <v>4785</v>
      </c>
      <c r="B4786" s="14">
        <v>44.8674836522707</v>
      </c>
      <c r="C4786" s="14">
        <v>38.686978392871922</v>
      </c>
      <c r="D4786" s="5">
        <v>41.167585172883484</v>
      </c>
    </row>
    <row r="4787" spans="1:4" x14ac:dyDescent="0.3">
      <c r="A4787">
        <v>4786</v>
      </c>
      <c r="B4787" s="14">
        <v>43.53634878482454</v>
      </c>
      <c r="C4787" s="14">
        <v>34.469806620679677</v>
      </c>
      <c r="D4787" s="5">
        <v>43.162245104434263</v>
      </c>
    </row>
    <row r="4788" spans="1:4" x14ac:dyDescent="0.3">
      <c r="A4788">
        <v>4787</v>
      </c>
      <c r="B4788" s="14">
        <v>43.966273356227276</v>
      </c>
      <c r="C4788" s="14">
        <v>35.231894066126415</v>
      </c>
      <c r="D4788" s="5">
        <v>45.023406100109241</v>
      </c>
    </row>
    <row r="4789" spans="1:4" x14ac:dyDescent="0.3">
      <c r="A4789">
        <v>4788</v>
      </c>
      <c r="B4789" s="14">
        <v>42.173663886663597</v>
      </c>
      <c r="C4789" s="14">
        <v>34.596494544481779</v>
      </c>
      <c r="D4789" s="5">
        <v>42.990390147936679</v>
      </c>
    </row>
    <row r="4790" spans="1:4" x14ac:dyDescent="0.3">
      <c r="A4790">
        <v>4789</v>
      </c>
      <c r="B4790" s="14">
        <v>44.748833186216437</v>
      </c>
      <c r="C4790" s="14">
        <v>35.172933460486675</v>
      </c>
      <c r="D4790" s="5">
        <v>42.025852787809846</v>
      </c>
    </row>
    <row r="4791" spans="1:4" x14ac:dyDescent="0.3">
      <c r="A4791">
        <v>4790</v>
      </c>
      <c r="B4791" s="14">
        <v>42.973292574047512</v>
      </c>
      <c r="C4791" s="14">
        <v>34.499014647638667</v>
      </c>
      <c r="D4791" s="5">
        <v>43.428913261981954</v>
      </c>
    </row>
    <row r="4792" spans="1:4" x14ac:dyDescent="0.3">
      <c r="A4792">
        <v>4791</v>
      </c>
      <c r="B4792" s="14">
        <v>41.961911775995802</v>
      </c>
      <c r="C4792" s="14">
        <v>33.224476312827257</v>
      </c>
      <c r="D4792" s="5">
        <v>42.330798450734079</v>
      </c>
    </row>
    <row r="4793" spans="1:4" x14ac:dyDescent="0.3">
      <c r="A4793">
        <v>4792</v>
      </c>
      <c r="B4793" s="14">
        <v>45.475508636009714</v>
      </c>
      <c r="C4793" s="14">
        <v>37.509371482743063</v>
      </c>
      <c r="D4793" s="5">
        <v>43.4243808858891</v>
      </c>
    </row>
    <row r="4794" spans="1:4" x14ac:dyDescent="0.3">
      <c r="A4794">
        <v>4793</v>
      </c>
      <c r="B4794" s="14">
        <v>43.868839095432556</v>
      </c>
      <c r="C4794" s="14">
        <v>34.95424705237378</v>
      </c>
      <c r="D4794" s="5">
        <v>45.726165496032301</v>
      </c>
    </row>
    <row r="4795" spans="1:4" x14ac:dyDescent="0.3">
      <c r="A4795">
        <v>4794</v>
      </c>
      <c r="B4795" s="14">
        <v>42.99538481834967</v>
      </c>
      <c r="C4795" s="14">
        <v>34.216596712023623</v>
      </c>
      <c r="D4795" s="5">
        <v>44.278404908504818</v>
      </c>
    </row>
    <row r="4796" spans="1:4" x14ac:dyDescent="0.3">
      <c r="A4796">
        <v>4795</v>
      </c>
      <c r="B4796" s="14">
        <v>43.351191462045541</v>
      </c>
      <c r="C4796" s="14">
        <v>31.966816408104258</v>
      </c>
      <c r="D4796" s="5">
        <v>41.119544730034768</v>
      </c>
    </row>
    <row r="4797" spans="1:4" x14ac:dyDescent="0.3">
      <c r="A4797">
        <v>4796</v>
      </c>
      <c r="B4797" s="14">
        <v>41.9534755443321</v>
      </c>
      <c r="C4797" s="14">
        <v>34.570184630381561</v>
      </c>
      <c r="D4797" s="5">
        <v>45.262304966413673</v>
      </c>
    </row>
    <row r="4798" spans="1:4" x14ac:dyDescent="0.3">
      <c r="A4798">
        <v>4797</v>
      </c>
      <c r="B4798" s="14">
        <v>42.760048708091723</v>
      </c>
      <c r="C4798" s="14">
        <v>32.74237617952209</v>
      </c>
      <c r="D4798" s="5">
        <v>42.939172287109351</v>
      </c>
    </row>
    <row r="4799" spans="1:4" x14ac:dyDescent="0.3">
      <c r="A4799">
        <v>4798</v>
      </c>
      <c r="B4799" s="14">
        <v>42.941469628353161</v>
      </c>
      <c r="C4799" s="14">
        <v>31.594093716698552</v>
      </c>
      <c r="D4799" s="5">
        <v>45.28663605313983</v>
      </c>
    </row>
    <row r="4800" spans="1:4" x14ac:dyDescent="0.3">
      <c r="A4800">
        <v>4799</v>
      </c>
      <c r="B4800" s="14">
        <v>41.902380720145132</v>
      </c>
      <c r="C4800" s="14">
        <v>35.249778420193962</v>
      </c>
      <c r="D4800" s="5">
        <v>44.638215791310913</v>
      </c>
    </row>
    <row r="4801" spans="1:4" x14ac:dyDescent="0.3">
      <c r="A4801">
        <v>4800</v>
      </c>
      <c r="B4801" s="14">
        <v>43.004050803136842</v>
      </c>
      <c r="C4801" s="14">
        <v>34.372381378091625</v>
      </c>
      <c r="D4801" s="5">
        <v>40.278222622080669</v>
      </c>
    </row>
    <row r="4802" spans="1:4" x14ac:dyDescent="0.3">
      <c r="A4802">
        <v>4801</v>
      </c>
      <c r="B4802" s="14">
        <v>43.150782603435395</v>
      </c>
      <c r="C4802" s="14">
        <v>33.141170689803978</v>
      </c>
      <c r="D4802" s="5">
        <v>46.109288169429661</v>
      </c>
    </row>
    <row r="4803" spans="1:4" x14ac:dyDescent="0.3">
      <c r="A4803">
        <v>4802</v>
      </c>
      <c r="B4803" s="14">
        <v>43.047629595080302</v>
      </c>
      <c r="C4803" s="14">
        <v>33.832878122279403</v>
      </c>
      <c r="D4803" s="5">
        <v>42.929030023354905</v>
      </c>
    </row>
    <row r="4804" spans="1:4" x14ac:dyDescent="0.3">
      <c r="A4804">
        <v>4803</v>
      </c>
      <c r="B4804" s="14">
        <v>41.789594003704124</v>
      </c>
      <c r="C4804" s="14">
        <v>36.669925238047327</v>
      </c>
      <c r="D4804" s="5">
        <v>43.845788814897254</v>
      </c>
    </row>
    <row r="4805" spans="1:4" x14ac:dyDescent="0.3">
      <c r="A4805">
        <v>4804</v>
      </c>
      <c r="B4805" s="14">
        <v>43.668040157420968</v>
      </c>
      <c r="C4805" s="14">
        <v>35.546537877549525</v>
      </c>
      <c r="D4805" s="5">
        <v>42.801350402302006</v>
      </c>
    </row>
    <row r="4806" spans="1:4" x14ac:dyDescent="0.3">
      <c r="A4806">
        <v>4805</v>
      </c>
      <c r="B4806" s="14">
        <v>43.653371011878988</v>
      </c>
      <c r="C4806" s="14">
        <v>31.558171331260702</v>
      </c>
      <c r="D4806" s="5">
        <v>44.853929211836288</v>
      </c>
    </row>
    <row r="4807" spans="1:4" x14ac:dyDescent="0.3">
      <c r="A4807">
        <v>4806</v>
      </c>
      <c r="B4807" s="14">
        <v>41.324840441194667</v>
      </c>
      <c r="C4807" s="14">
        <v>33.184029282199432</v>
      </c>
      <c r="D4807" s="5">
        <v>43.640186716007697</v>
      </c>
    </row>
    <row r="4808" spans="1:4" x14ac:dyDescent="0.3">
      <c r="A4808">
        <v>4807</v>
      </c>
      <c r="B4808" s="14">
        <v>39.688491806840126</v>
      </c>
      <c r="C4808" s="14">
        <v>34.791774842088351</v>
      </c>
      <c r="D4808" s="5">
        <v>43.812539883301802</v>
      </c>
    </row>
    <row r="4809" spans="1:4" x14ac:dyDescent="0.3">
      <c r="A4809">
        <v>4808</v>
      </c>
      <c r="B4809" s="14">
        <v>40.194995964040736</v>
      </c>
      <c r="C4809" s="14">
        <v>33.072202833359455</v>
      </c>
      <c r="D4809" s="5">
        <v>40.992761715926925</v>
      </c>
    </row>
    <row r="4810" spans="1:4" x14ac:dyDescent="0.3">
      <c r="A4810">
        <v>4809</v>
      </c>
      <c r="B4810" s="14">
        <v>42.933754863086477</v>
      </c>
      <c r="C4810" s="14">
        <v>34.279471391287146</v>
      </c>
      <c r="D4810" s="5">
        <v>45.299799205797576</v>
      </c>
    </row>
    <row r="4811" spans="1:4" x14ac:dyDescent="0.3">
      <c r="A4811">
        <v>4810</v>
      </c>
      <c r="B4811" s="14">
        <v>43.054474836924925</v>
      </c>
      <c r="C4811" s="14">
        <v>36.192245827495654</v>
      </c>
      <c r="D4811" s="5">
        <v>46.899373935804206</v>
      </c>
    </row>
    <row r="4812" spans="1:4" x14ac:dyDescent="0.3">
      <c r="A4812">
        <v>4811</v>
      </c>
      <c r="B4812" s="14">
        <v>42.007517213768054</v>
      </c>
      <c r="C4812" s="14">
        <v>32.093971709769924</v>
      </c>
      <c r="D4812" s="5">
        <v>43.286199440658734</v>
      </c>
    </row>
    <row r="4813" spans="1:4" x14ac:dyDescent="0.3">
      <c r="A4813">
        <v>4812</v>
      </c>
      <c r="B4813" s="14">
        <v>41.684295933877749</v>
      </c>
      <c r="C4813" s="14">
        <v>33.608115756527184</v>
      </c>
      <c r="D4813" s="5">
        <v>42.55563069022373</v>
      </c>
    </row>
    <row r="4814" spans="1:4" x14ac:dyDescent="0.3">
      <c r="A4814">
        <v>4813</v>
      </c>
      <c r="B4814" s="14">
        <v>43.412880971945945</v>
      </c>
      <c r="C4814" s="14">
        <v>35.068089177798235</v>
      </c>
      <c r="D4814" s="5">
        <v>45.088918368040645</v>
      </c>
    </row>
    <row r="4815" spans="1:4" x14ac:dyDescent="0.3">
      <c r="A4815">
        <v>4814</v>
      </c>
      <c r="B4815" s="14">
        <v>42.899430512990982</v>
      </c>
      <c r="C4815" s="14">
        <v>33.36206430771221</v>
      </c>
      <c r="D4815" s="5">
        <v>42.478556315869803</v>
      </c>
    </row>
    <row r="4816" spans="1:4" x14ac:dyDescent="0.3">
      <c r="A4816">
        <v>4815</v>
      </c>
      <c r="B4816" s="14">
        <v>40.849374164788827</v>
      </c>
      <c r="C4816" s="14">
        <v>35.40034911905866</v>
      </c>
      <c r="D4816" s="5">
        <v>43.454569598562337</v>
      </c>
    </row>
    <row r="4817" spans="1:4" x14ac:dyDescent="0.3">
      <c r="A4817">
        <v>4816</v>
      </c>
      <c r="B4817" s="14">
        <v>46.372388941618411</v>
      </c>
      <c r="C4817" s="14">
        <v>35.984849735268227</v>
      </c>
      <c r="D4817" s="5">
        <v>43.30945261654977</v>
      </c>
    </row>
    <row r="4818" spans="1:4" x14ac:dyDescent="0.3">
      <c r="A4818">
        <v>4817</v>
      </c>
      <c r="B4818" s="14">
        <v>42.654248169888653</v>
      </c>
      <c r="C4818" s="14">
        <v>32.489805121793495</v>
      </c>
      <c r="D4818" s="5">
        <v>44.427539581319692</v>
      </c>
    </row>
    <row r="4819" spans="1:4" x14ac:dyDescent="0.3">
      <c r="A4819">
        <v>4818</v>
      </c>
      <c r="B4819" s="14">
        <v>43.367399356716071</v>
      </c>
      <c r="C4819" s="14">
        <v>34.239043168696249</v>
      </c>
      <c r="D4819" s="5">
        <v>41.170424133358743</v>
      </c>
    </row>
    <row r="4820" spans="1:4" x14ac:dyDescent="0.3">
      <c r="A4820">
        <v>4819</v>
      </c>
      <c r="B4820" s="14">
        <v>45.542545299799301</v>
      </c>
      <c r="C4820" s="14">
        <v>31.572181845080863</v>
      </c>
      <c r="D4820" s="5">
        <v>43.254222921326814</v>
      </c>
    </row>
    <row r="4821" spans="1:4" x14ac:dyDescent="0.3">
      <c r="A4821">
        <v>4820</v>
      </c>
      <c r="B4821" s="14">
        <v>42.367239471800382</v>
      </c>
      <c r="C4821" s="14">
        <v>35.564144575765944</v>
      </c>
      <c r="D4821" s="5">
        <v>41.528863112851035</v>
      </c>
    </row>
    <row r="4822" spans="1:4" x14ac:dyDescent="0.3">
      <c r="A4822">
        <v>4821</v>
      </c>
      <c r="B4822" s="14">
        <v>43.232212570536433</v>
      </c>
      <c r="C4822" s="14">
        <v>32.839846150753651</v>
      </c>
      <c r="D4822" s="5">
        <v>45.348646313217046</v>
      </c>
    </row>
    <row r="4823" spans="1:4" x14ac:dyDescent="0.3">
      <c r="A4823">
        <v>4822</v>
      </c>
      <c r="B4823" s="14">
        <v>45.141177497239511</v>
      </c>
      <c r="C4823" s="14">
        <v>34.895030221482386</v>
      </c>
      <c r="D4823" s="5">
        <v>43.150643479717374</v>
      </c>
    </row>
    <row r="4824" spans="1:4" x14ac:dyDescent="0.3">
      <c r="A4824">
        <v>4823</v>
      </c>
      <c r="B4824" s="14">
        <v>47.543034241784362</v>
      </c>
      <c r="C4824" s="14">
        <v>34.870989271491375</v>
      </c>
      <c r="D4824" s="5">
        <v>43.289232646703432</v>
      </c>
    </row>
    <row r="4825" spans="1:4" x14ac:dyDescent="0.3">
      <c r="A4825">
        <v>4824</v>
      </c>
      <c r="B4825" s="14">
        <v>44.477351484763169</v>
      </c>
      <c r="C4825" s="14">
        <v>35.565098202040737</v>
      </c>
      <c r="D4825" s="5">
        <v>43.130744053581324</v>
      </c>
    </row>
    <row r="4826" spans="1:4" x14ac:dyDescent="0.3">
      <c r="A4826">
        <v>4825</v>
      </c>
      <c r="B4826" s="14">
        <v>43.733990301114432</v>
      </c>
      <c r="C4826" s="14">
        <v>33.997564598432412</v>
      </c>
      <c r="D4826" s="5">
        <v>42.176757701721556</v>
      </c>
    </row>
    <row r="4827" spans="1:4" x14ac:dyDescent="0.3">
      <c r="A4827">
        <v>4826</v>
      </c>
      <c r="B4827" s="14">
        <v>43.082808166041708</v>
      </c>
      <c r="C4827" s="14">
        <v>34.398672696917906</v>
      </c>
      <c r="D4827" s="5">
        <v>40.256902644393833</v>
      </c>
    </row>
    <row r="4828" spans="1:4" x14ac:dyDescent="0.3">
      <c r="A4828">
        <v>4827</v>
      </c>
      <c r="B4828" s="14">
        <v>45.551250909029484</v>
      </c>
      <c r="C4828" s="14">
        <v>35.330026803232876</v>
      </c>
      <c r="D4828" s="5">
        <v>44.18339181267249</v>
      </c>
    </row>
    <row r="4829" spans="1:4" x14ac:dyDescent="0.3">
      <c r="A4829">
        <v>4828</v>
      </c>
      <c r="B4829" s="14">
        <v>43.120569900403098</v>
      </c>
      <c r="C4829" s="14">
        <v>33.783902227207356</v>
      </c>
      <c r="D4829" s="5">
        <v>44.972653882745611</v>
      </c>
    </row>
    <row r="4830" spans="1:4" x14ac:dyDescent="0.3">
      <c r="A4830">
        <v>4829</v>
      </c>
      <c r="B4830" s="14">
        <v>43.634090857354337</v>
      </c>
      <c r="C4830" s="14">
        <v>32.57337567594562</v>
      </c>
      <c r="D4830" s="5">
        <v>43.283798229374639</v>
      </c>
    </row>
    <row r="4831" spans="1:4" x14ac:dyDescent="0.3">
      <c r="A4831">
        <v>4830</v>
      </c>
      <c r="B4831" s="14">
        <v>42.311174049585986</v>
      </c>
      <c r="C4831" s="14">
        <v>33.109506625574255</v>
      </c>
      <c r="D4831" s="5">
        <v>44.287821156206768</v>
      </c>
    </row>
    <row r="4832" spans="1:4" x14ac:dyDescent="0.3">
      <c r="A4832">
        <v>4831</v>
      </c>
      <c r="B4832" s="14">
        <v>43.31370453167213</v>
      </c>
      <c r="C4832" s="14">
        <v>31.968411183783296</v>
      </c>
      <c r="D4832" s="5">
        <v>42.906489501493517</v>
      </c>
    </row>
    <row r="4833" spans="1:4" x14ac:dyDescent="0.3">
      <c r="A4833">
        <v>4832</v>
      </c>
      <c r="B4833" s="14">
        <v>42.860489961646259</v>
      </c>
      <c r="C4833" s="14">
        <v>35.723313184380324</v>
      </c>
      <c r="D4833" s="5">
        <v>42.93985174145574</v>
      </c>
    </row>
    <row r="4834" spans="1:4" x14ac:dyDescent="0.3">
      <c r="A4834">
        <v>4833</v>
      </c>
      <c r="B4834" s="14">
        <v>42.839508826785135</v>
      </c>
      <c r="C4834" s="14">
        <v>33.185804491067714</v>
      </c>
      <c r="D4834" s="5">
        <v>44.023233381954157</v>
      </c>
    </row>
    <row r="4835" spans="1:4" x14ac:dyDescent="0.3">
      <c r="A4835">
        <v>4834</v>
      </c>
      <c r="B4835" s="14">
        <v>43.519205509885147</v>
      </c>
      <c r="C4835" s="14">
        <v>34.624692353814538</v>
      </c>
      <c r="D4835" s="5">
        <v>43.483771579862939</v>
      </c>
    </row>
    <row r="4836" spans="1:4" x14ac:dyDescent="0.3">
      <c r="A4836">
        <v>4835</v>
      </c>
      <c r="B4836" s="14">
        <v>44.344237517605229</v>
      </c>
      <c r="C4836" s="14">
        <v>34.719122534103548</v>
      </c>
      <c r="D4836" s="5">
        <v>43.05270676544292</v>
      </c>
    </row>
    <row r="4837" spans="1:4" x14ac:dyDescent="0.3">
      <c r="A4837">
        <v>4836</v>
      </c>
      <c r="B4837" s="14">
        <v>44.345414169407455</v>
      </c>
      <c r="C4837" s="14">
        <v>34.913995120675352</v>
      </c>
      <c r="D4837" s="5">
        <v>41.827630940944509</v>
      </c>
    </row>
    <row r="4838" spans="1:4" x14ac:dyDescent="0.3">
      <c r="A4838">
        <v>4837</v>
      </c>
      <c r="B4838" s="14">
        <v>45.00381684056255</v>
      </c>
      <c r="C4838" s="14">
        <v>32.805087438325089</v>
      </c>
      <c r="D4838" s="5">
        <v>43.497316378305989</v>
      </c>
    </row>
    <row r="4839" spans="1:4" x14ac:dyDescent="0.3">
      <c r="A4839">
        <v>4838</v>
      </c>
      <c r="B4839" s="14">
        <v>44.321915441830967</v>
      </c>
      <c r="C4839" s="14">
        <v>31.96610301534465</v>
      </c>
      <c r="D4839" s="5">
        <v>44.312596621915723</v>
      </c>
    </row>
    <row r="4840" spans="1:4" x14ac:dyDescent="0.3">
      <c r="A4840">
        <v>4839</v>
      </c>
      <c r="B4840" s="14">
        <v>44.193534893005982</v>
      </c>
      <c r="C4840" s="14">
        <v>34.140208477813196</v>
      </c>
      <c r="D4840" s="5">
        <v>45.263305452027993</v>
      </c>
    </row>
    <row r="4841" spans="1:4" x14ac:dyDescent="0.3">
      <c r="A4841">
        <v>4840</v>
      </c>
      <c r="B4841" s="14">
        <v>41.404375891216809</v>
      </c>
      <c r="C4841" s="14">
        <v>33.012308904026924</v>
      </c>
      <c r="D4841" s="5">
        <v>43.221661546652477</v>
      </c>
    </row>
    <row r="4842" spans="1:4" x14ac:dyDescent="0.3">
      <c r="A4842">
        <v>4841</v>
      </c>
      <c r="B4842" s="14">
        <v>45.059334930422345</v>
      </c>
      <c r="C4842" s="14">
        <v>34.24790646145199</v>
      </c>
      <c r="D4842" s="5">
        <v>41.434446528157146</v>
      </c>
    </row>
    <row r="4843" spans="1:4" x14ac:dyDescent="0.3">
      <c r="A4843">
        <v>4842</v>
      </c>
      <c r="B4843" s="14">
        <v>42.319766282151221</v>
      </c>
      <c r="C4843" s="14">
        <v>34.751435548974612</v>
      </c>
      <c r="D4843" s="5">
        <v>45.539049420907915</v>
      </c>
    </row>
    <row r="4844" spans="1:4" x14ac:dyDescent="0.3">
      <c r="A4844">
        <v>4843</v>
      </c>
      <c r="B4844" s="14">
        <v>42.083498724636499</v>
      </c>
      <c r="C4844" s="14">
        <v>32.822388421455642</v>
      </c>
      <c r="D4844" s="5">
        <v>42.380271459446739</v>
      </c>
    </row>
    <row r="4845" spans="1:4" x14ac:dyDescent="0.3">
      <c r="A4845">
        <v>4844</v>
      </c>
      <c r="B4845" s="14">
        <v>44.954113646135063</v>
      </c>
      <c r="C4845" s="14">
        <v>35.47853130226131</v>
      </c>
      <c r="D4845" s="5">
        <v>43.062741298985358</v>
      </c>
    </row>
    <row r="4846" spans="1:4" x14ac:dyDescent="0.3">
      <c r="A4846">
        <v>4845</v>
      </c>
      <c r="B4846" s="14">
        <v>41.897418202615974</v>
      </c>
      <c r="C4846" s="14">
        <v>33.601969080941721</v>
      </c>
      <c r="D4846" s="5">
        <v>42.052726793082194</v>
      </c>
    </row>
    <row r="4847" spans="1:4" x14ac:dyDescent="0.3">
      <c r="A4847">
        <v>4846</v>
      </c>
      <c r="B4847" s="14">
        <v>42.66489244705334</v>
      </c>
      <c r="C4847" s="14">
        <v>35.606839076216751</v>
      </c>
      <c r="D4847" s="5">
        <v>39.984421448975525</v>
      </c>
    </row>
    <row r="4848" spans="1:4" x14ac:dyDescent="0.3">
      <c r="A4848">
        <v>4847</v>
      </c>
      <c r="B4848" s="14">
        <v>42.009079641918703</v>
      </c>
      <c r="C4848" s="14">
        <v>34.664219745589946</v>
      </c>
      <c r="D4848" s="5">
        <v>42.891767611436038</v>
      </c>
    </row>
    <row r="4849" spans="1:4" x14ac:dyDescent="0.3">
      <c r="A4849">
        <v>4848</v>
      </c>
      <c r="B4849" s="14">
        <v>41.785555922272124</v>
      </c>
      <c r="C4849" s="14">
        <v>34.112102060062419</v>
      </c>
      <c r="D4849" s="5">
        <v>45.573364859321238</v>
      </c>
    </row>
    <row r="4850" spans="1:4" x14ac:dyDescent="0.3">
      <c r="A4850">
        <v>4849</v>
      </c>
      <c r="B4850" s="14">
        <v>42.86732536825135</v>
      </c>
      <c r="C4850" s="14">
        <v>33.848275176597078</v>
      </c>
      <c r="D4850" s="5">
        <v>40.644099473059249</v>
      </c>
    </row>
    <row r="4851" spans="1:4" x14ac:dyDescent="0.3">
      <c r="A4851">
        <v>4850</v>
      </c>
      <c r="B4851" s="14">
        <v>42.397185721511129</v>
      </c>
      <c r="C4851" s="14">
        <v>36.154348834511758</v>
      </c>
      <c r="D4851" s="5">
        <v>43.812950729328165</v>
      </c>
    </row>
    <row r="4852" spans="1:4" x14ac:dyDescent="0.3">
      <c r="A4852">
        <v>4851</v>
      </c>
      <c r="B4852" s="14">
        <v>41.831122311482908</v>
      </c>
      <c r="C4852" s="14">
        <v>35.142089652720038</v>
      </c>
      <c r="D4852" s="5">
        <v>43.739535553692264</v>
      </c>
    </row>
    <row r="4853" spans="1:4" x14ac:dyDescent="0.3">
      <c r="A4853">
        <v>4852</v>
      </c>
      <c r="B4853" s="14">
        <v>43.817204709889232</v>
      </c>
      <c r="C4853" s="14">
        <v>32.937138669189359</v>
      </c>
      <c r="D4853" s="5">
        <v>44.160318525850734</v>
      </c>
    </row>
    <row r="4854" spans="1:4" x14ac:dyDescent="0.3">
      <c r="A4854">
        <v>4853</v>
      </c>
      <c r="B4854" s="14">
        <v>44.591887385920757</v>
      </c>
      <c r="C4854" s="14">
        <v>34.740356189514557</v>
      </c>
      <c r="D4854" s="5">
        <v>43.459790690254493</v>
      </c>
    </row>
    <row r="4855" spans="1:4" x14ac:dyDescent="0.3">
      <c r="A4855">
        <v>4854</v>
      </c>
      <c r="B4855" s="14">
        <v>43.905792869541266</v>
      </c>
      <c r="C4855" s="14">
        <v>34.608804022826533</v>
      </c>
      <c r="D4855" s="5">
        <v>46.149670597306205</v>
      </c>
    </row>
    <row r="4856" spans="1:4" x14ac:dyDescent="0.3">
      <c r="A4856">
        <v>4855</v>
      </c>
      <c r="B4856" s="14">
        <v>44.763320594146698</v>
      </c>
      <c r="C4856" s="14">
        <v>32.393415675797229</v>
      </c>
      <c r="D4856" s="5">
        <v>44.675235477415065</v>
      </c>
    </row>
    <row r="4857" spans="1:4" x14ac:dyDescent="0.3">
      <c r="A4857">
        <v>4856</v>
      </c>
      <c r="B4857" s="14">
        <v>43.218718547090994</v>
      </c>
      <c r="C4857" s="14">
        <v>35.410853860743842</v>
      </c>
      <c r="D4857" s="5">
        <v>43.863831476446641</v>
      </c>
    </row>
    <row r="4858" spans="1:4" x14ac:dyDescent="0.3">
      <c r="A4858">
        <v>4857</v>
      </c>
      <c r="B4858" s="14">
        <v>40.221597370124421</v>
      </c>
      <c r="C4858" s="14">
        <v>32.682140489652646</v>
      </c>
      <c r="D4858" s="5">
        <v>43.465853374643537</v>
      </c>
    </row>
    <row r="4859" spans="1:4" x14ac:dyDescent="0.3">
      <c r="A4859">
        <v>4858</v>
      </c>
      <c r="B4859" s="14">
        <v>42.671903264061413</v>
      </c>
      <c r="C4859" s="14">
        <v>33.724410746103871</v>
      </c>
      <c r="D4859" s="5">
        <v>43.533878114976595</v>
      </c>
    </row>
    <row r="4860" spans="1:4" x14ac:dyDescent="0.3">
      <c r="A4860">
        <v>4859</v>
      </c>
      <c r="B4860" s="14">
        <v>43.769628401553724</v>
      </c>
      <c r="C4860" s="14">
        <v>34.832869557539524</v>
      </c>
      <c r="D4860" s="5">
        <v>43.478260854998027</v>
      </c>
    </row>
    <row r="4861" spans="1:4" x14ac:dyDescent="0.3">
      <c r="A4861">
        <v>4860</v>
      </c>
      <c r="B4861" s="14">
        <v>44.811585609032598</v>
      </c>
      <c r="C4861" s="14">
        <v>34.481405149929302</v>
      </c>
      <c r="D4861" s="5">
        <v>43.804291579153613</v>
      </c>
    </row>
    <row r="4862" spans="1:4" x14ac:dyDescent="0.3">
      <c r="A4862">
        <v>4861</v>
      </c>
      <c r="B4862" s="14">
        <v>42.027943819551069</v>
      </c>
      <c r="C4862" s="14">
        <v>34.772125377471085</v>
      </c>
      <c r="D4862" s="5">
        <v>42.712494303519783</v>
      </c>
    </row>
    <row r="4863" spans="1:4" x14ac:dyDescent="0.3">
      <c r="A4863">
        <v>4862</v>
      </c>
      <c r="B4863" s="14">
        <v>43.995833050933861</v>
      </c>
      <c r="C4863" s="14">
        <v>36.327831031289172</v>
      </c>
      <c r="D4863" s="5">
        <v>45.137876014693802</v>
      </c>
    </row>
    <row r="4864" spans="1:4" x14ac:dyDescent="0.3">
      <c r="A4864">
        <v>4863</v>
      </c>
      <c r="B4864" s="14">
        <v>44.61153716162309</v>
      </c>
      <c r="C4864" s="14">
        <v>34.662976955925814</v>
      </c>
      <c r="D4864" s="5">
        <v>44.684676566270177</v>
      </c>
    </row>
    <row r="4865" spans="1:4" x14ac:dyDescent="0.3">
      <c r="A4865">
        <v>4864</v>
      </c>
      <c r="B4865" s="14">
        <v>44.930155553545788</v>
      </c>
      <c r="C4865" s="14">
        <v>35.310173072016383</v>
      </c>
      <c r="D4865" s="5">
        <v>39.743296527754914</v>
      </c>
    </row>
    <row r="4866" spans="1:4" x14ac:dyDescent="0.3">
      <c r="A4866">
        <v>4865</v>
      </c>
      <c r="B4866" s="14">
        <v>42.84556987744682</v>
      </c>
      <c r="C4866" s="14">
        <v>35.260662924124738</v>
      </c>
      <c r="D4866" s="5">
        <v>39.007086640088978</v>
      </c>
    </row>
    <row r="4867" spans="1:4" x14ac:dyDescent="0.3">
      <c r="A4867">
        <v>4866</v>
      </c>
      <c r="B4867" s="14">
        <v>42.980975326436408</v>
      </c>
      <c r="C4867" s="14">
        <v>34.21502179451246</v>
      </c>
      <c r="D4867" s="5">
        <v>44.575117657587462</v>
      </c>
    </row>
    <row r="4868" spans="1:4" x14ac:dyDescent="0.3">
      <c r="A4868">
        <v>4867</v>
      </c>
      <c r="B4868" s="14">
        <v>44.260115055147388</v>
      </c>
      <c r="C4868" s="14">
        <v>35.526326881035281</v>
      </c>
      <c r="D4868" s="5">
        <v>42.370446904734159</v>
      </c>
    </row>
    <row r="4869" spans="1:4" x14ac:dyDescent="0.3">
      <c r="A4869">
        <v>4868</v>
      </c>
      <c r="B4869" s="14">
        <v>43.317700489650974</v>
      </c>
      <c r="C4869" s="14">
        <v>35.062521041071506</v>
      </c>
      <c r="D4869" s="5">
        <v>44.126252324230762</v>
      </c>
    </row>
    <row r="4870" spans="1:4" x14ac:dyDescent="0.3">
      <c r="A4870">
        <v>4869</v>
      </c>
      <c r="B4870" s="14">
        <v>44.120836628876972</v>
      </c>
      <c r="C4870" s="14">
        <v>35.456891985155487</v>
      </c>
      <c r="D4870" s="5">
        <v>43.349563154950353</v>
      </c>
    </row>
    <row r="4871" spans="1:4" x14ac:dyDescent="0.3">
      <c r="A4871">
        <v>4870</v>
      </c>
      <c r="B4871" s="14">
        <v>42.136052919477123</v>
      </c>
      <c r="C4871" s="14">
        <v>32.359903944418711</v>
      </c>
      <c r="D4871" s="5">
        <v>42.723087363540564</v>
      </c>
    </row>
    <row r="4872" spans="1:4" x14ac:dyDescent="0.3">
      <c r="A4872">
        <v>4871</v>
      </c>
      <c r="B4872" s="14">
        <v>43.063017775471856</v>
      </c>
      <c r="C4872" s="14">
        <v>32.906807602414773</v>
      </c>
      <c r="D4872" s="5">
        <v>45.66490374264076</v>
      </c>
    </row>
    <row r="4873" spans="1:4" x14ac:dyDescent="0.3">
      <c r="A4873">
        <v>4872</v>
      </c>
      <c r="B4873" s="14">
        <v>43.240871297665414</v>
      </c>
      <c r="C4873" s="14">
        <v>34.269584312668577</v>
      </c>
      <c r="D4873" s="5">
        <v>44.007496389811415</v>
      </c>
    </row>
    <row r="4874" spans="1:4" x14ac:dyDescent="0.3">
      <c r="A4874">
        <v>4873</v>
      </c>
      <c r="B4874" s="14">
        <v>46.78941736367733</v>
      </c>
      <c r="C4874" s="14">
        <v>34.616016124871898</v>
      </c>
      <c r="D4874" s="5">
        <v>43.894467336515454</v>
      </c>
    </row>
    <row r="4875" spans="1:4" x14ac:dyDescent="0.3">
      <c r="A4875">
        <v>4874</v>
      </c>
      <c r="B4875" s="14">
        <v>43.405143249695612</v>
      </c>
      <c r="C4875" s="14">
        <v>34.80950325788227</v>
      </c>
      <c r="D4875" s="5">
        <v>42.172463539222122</v>
      </c>
    </row>
    <row r="4876" spans="1:4" x14ac:dyDescent="0.3">
      <c r="A4876">
        <v>4875</v>
      </c>
      <c r="B4876" s="14">
        <v>45.262598828474026</v>
      </c>
      <c r="C4876" s="14">
        <v>36.054230181569537</v>
      </c>
      <c r="D4876" s="5">
        <v>44.80807242261244</v>
      </c>
    </row>
    <row r="4877" spans="1:4" x14ac:dyDescent="0.3">
      <c r="A4877">
        <v>4876</v>
      </c>
      <c r="B4877" s="14">
        <v>44.821037448688578</v>
      </c>
      <c r="C4877" s="14">
        <v>34.169796797200377</v>
      </c>
      <c r="D4877" s="5">
        <v>42.528498804930962</v>
      </c>
    </row>
    <row r="4878" spans="1:4" x14ac:dyDescent="0.3">
      <c r="A4878">
        <v>4877</v>
      </c>
      <c r="B4878" s="14">
        <v>45.355798942450122</v>
      </c>
      <c r="C4878" s="14">
        <v>34.454472870598572</v>
      </c>
      <c r="D4878" s="5">
        <v>42.89273697527468</v>
      </c>
    </row>
    <row r="4879" spans="1:4" x14ac:dyDescent="0.3">
      <c r="A4879">
        <v>4878</v>
      </c>
      <c r="B4879" s="14">
        <v>43.782135715791249</v>
      </c>
      <c r="C4879" s="14">
        <v>35.991001746087356</v>
      </c>
      <c r="D4879" s="5">
        <v>43.527018116105033</v>
      </c>
    </row>
    <row r="4880" spans="1:4" x14ac:dyDescent="0.3">
      <c r="A4880">
        <v>4879</v>
      </c>
      <c r="B4880" s="14">
        <v>43.541026650348684</v>
      </c>
      <c r="C4880" s="14">
        <v>35.409581646424058</v>
      </c>
      <c r="D4880" s="5">
        <v>39.935301296315117</v>
      </c>
    </row>
    <row r="4881" spans="1:4" x14ac:dyDescent="0.3">
      <c r="A4881">
        <v>4880</v>
      </c>
      <c r="B4881" s="14">
        <v>43.496496164872426</v>
      </c>
      <c r="C4881" s="14">
        <v>36.064804478920919</v>
      </c>
      <c r="D4881" s="5">
        <v>45.526439486858123</v>
      </c>
    </row>
    <row r="4882" spans="1:4" x14ac:dyDescent="0.3">
      <c r="A4882">
        <v>4881</v>
      </c>
      <c r="B4882" s="14">
        <v>42.937218778959533</v>
      </c>
      <c r="C4882" s="14">
        <v>35.884351741988951</v>
      </c>
      <c r="D4882" s="5">
        <v>42.984397577965723</v>
      </c>
    </row>
    <row r="4883" spans="1:4" x14ac:dyDescent="0.3">
      <c r="A4883">
        <v>4882</v>
      </c>
      <c r="B4883" s="14">
        <v>41.283700537257822</v>
      </c>
      <c r="C4883" s="14">
        <v>34.173158610318083</v>
      </c>
      <c r="D4883" s="5">
        <v>41.860055373561124</v>
      </c>
    </row>
    <row r="4884" spans="1:4" x14ac:dyDescent="0.3">
      <c r="A4884">
        <v>4883</v>
      </c>
      <c r="B4884" s="14">
        <v>44.588979835276518</v>
      </c>
      <c r="C4884" s="14">
        <v>34.392273523298044</v>
      </c>
      <c r="D4884" s="5">
        <v>40.686663768785785</v>
      </c>
    </row>
    <row r="4885" spans="1:4" x14ac:dyDescent="0.3">
      <c r="A4885">
        <v>4884</v>
      </c>
      <c r="B4885" s="14">
        <v>41.828280678846561</v>
      </c>
      <c r="C4885" s="14">
        <v>36.834164595781729</v>
      </c>
      <c r="D4885" s="5">
        <v>42.879200599409607</v>
      </c>
    </row>
    <row r="4886" spans="1:4" x14ac:dyDescent="0.3">
      <c r="A4886">
        <v>4885</v>
      </c>
      <c r="B4886" s="14">
        <v>44.263849081178215</v>
      </c>
      <c r="C4886" s="14">
        <v>36.729783294098439</v>
      </c>
      <c r="D4886" s="5">
        <v>41.758752771456223</v>
      </c>
    </row>
    <row r="4887" spans="1:4" x14ac:dyDescent="0.3">
      <c r="A4887">
        <v>4886</v>
      </c>
      <c r="B4887" s="14">
        <v>41.451105471131939</v>
      </c>
      <c r="C4887" s="14">
        <v>34.098531722090598</v>
      </c>
      <c r="D4887" s="5">
        <v>42.10896908922561</v>
      </c>
    </row>
    <row r="4888" spans="1:4" x14ac:dyDescent="0.3">
      <c r="A4888">
        <v>4887</v>
      </c>
      <c r="B4888" s="14">
        <v>44.624999917342613</v>
      </c>
      <c r="C4888" s="14">
        <v>33.426569550695874</v>
      </c>
      <c r="D4888" s="5">
        <v>44.126942252880447</v>
      </c>
    </row>
    <row r="4889" spans="1:4" x14ac:dyDescent="0.3">
      <c r="A4889">
        <v>4888</v>
      </c>
      <c r="B4889" s="14">
        <v>44.074109446864625</v>
      </c>
      <c r="C4889" s="14">
        <v>34.746649403026971</v>
      </c>
      <c r="D4889" s="5">
        <v>40.545188337544388</v>
      </c>
    </row>
    <row r="4890" spans="1:4" x14ac:dyDescent="0.3">
      <c r="A4890">
        <v>4889</v>
      </c>
      <c r="B4890" s="14">
        <v>44.169245400154175</v>
      </c>
      <c r="C4890" s="14">
        <v>34.616967443310244</v>
      </c>
      <c r="D4890" s="5">
        <v>43.726616875895949</v>
      </c>
    </row>
    <row r="4891" spans="1:4" x14ac:dyDescent="0.3">
      <c r="A4891">
        <v>4890</v>
      </c>
      <c r="B4891" s="14">
        <v>39.659772061031148</v>
      </c>
      <c r="C4891" s="14">
        <v>34.805955778708949</v>
      </c>
      <c r="D4891" s="5">
        <v>42.483703457892837</v>
      </c>
    </row>
    <row r="4892" spans="1:4" x14ac:dyDescent="0.3">
      <c r="A4892">
        <v>4891</v>
      </c>
      <c r="B4892" s="14">
        <v>40.028021487330399</v>
      </c>
      <c r="C4892" s="14">
        <v>35.409105598534396</v>
      </c>
      <c r="D4892" s="5">
        <v>45.678134959901136</v>
      </c>
    </row>
    <row r="4893" spans="1:4" x14ac:dyDescent="0.3">
      <c r="A4893">
        <v>4892</v>
      </c>
      <c r="B4893" s="14">
        <v>42.306956050739579</v>
      </c>
      <c r="C4893" s="14">
        <v>33.978057462820431</v>
      </c>
      <c r="D4893" s="5">
        <v>46.452566959281803</v>
      </c>
    </row>
    <row r="4894" spans="1:4" x14ac:dyDescent="0.3">
      <c r="A4894">
        <v>4893</v>
      </c>
      <c r="B4894" s="14">
        <v>42.967380708468539</v>
      </c>
      <c r="C4894" s="14">
        <v>35.033133199694568</v>
      </c>
      <c r="D4894" s="5">
        <v>43.101823008437712</v>
      </c>
    </row>
    <row r="4895" spans="1:4" x14ac:dyDescent="0.3">
      <c r="A4895">
        <v>4894</v>
      </c>
      <c r="B4895" s="14">
        <v>41.329307617823851</v>
      </c>
      <c r="C4895" s="14">
        <v>32.403873498687744</v>
      </c>
      <c r="D4895" s="5">
        <v>42.24552285661661</v>
      </c>
    </row>
    <row r="4896" spans="1:4" x14ac:dyDescent="0.3">
      <c r="A4896">
        <v>4895</v>
      </c>
      <c r="B4896" s="14">
        <v>47.474328209264549</v>
      </c>
      <c r="C4896" s="14">
        <v>35.665309908183666</v>
      </c>
      <c r="D4896" s="5">
        <v>46.894603410716172</v>
      </c>
    </row>
    <row r="4897" spans="1:4" x14ac:dyDescent="0.3">
      <c r="A4897">
        <v>4896</v>
      </c>
      <c r="B4897" s="14">
        <v>42.663306722545862</v>
      </c>
      <c r="C4897" s="14">
        <v>34.370634997785253</v>
      </c>
      <c r="D4897" s="5">
        <v>43.383403768454471</v>
      </c>
    </row>
    <row r="4898" spans="1:4" x14ac:dyDescent="0.3">
      <c r="A4898">
        <v>4897</v>
      </c>
      <c r="B4898" s="14">
        <v>40.540250790075937</v>
      </c>
      <c r="C4898" s="14">
        <v>34.687105402823811</v>
      </c>
      <c r="D4898" s="5">
        <v>44.594175536646873</v>
      </c>
    </row>
    <row r="4899" spans="1:4" x14ac:dyDescent="0.3">
      <c r="A4899">
        <v>4898</v>
      </c>
      <c r="B4899" s="14">
        <v>43.249359926047717</v>
      </c>
      <c r="C4899" s="14">
        <v>34.628131782199638</v>
      </c>
      <c r="D4899" s="5">
        <v>43.283409077144746</v>
      </c>
    </row>
    <row r="4900" spans="1:4" x14ac:dyDescent="0.3">
      <c r="A4900">
        <v>4899</v>
      </c>
      <c r="B4900" s="14">
        <v>41.658944764315883</v>
      </c>
      <c r="C4900" s="14">
        <v>36.371403400385368</v>
      </c>
      <c r="D4900" s="5">
        <v>43.253407352002647</v>
      </c>
    </row>
    <row r="4901" spans="1:4" x14ac:dyDescent="0.3">
      <c r="A4901">
        <v>4900</v>
      </c>
      <c r="B4901" s="14">
        <v>42.134257622534285</v>
      </c>
      <c r="C4901" s="14">
        <v>35.602118220599984</v>
      </c>
      <c r="D4901" s="5">
        <v>43.996048471599188</v>
      </c>
    </row>
    <row r="4902" spans="1:4" x14ac:dyDescent="0.3">
      <c r="A4902">
        <v>4901</v>
      </c>
      <c r="B4902" s="14">
        <v>42.112647030815495</v>
      </c>
      <c r="C4902" s="14">
        <v>35.618107465514612</v>
      </c>
      <c r="D4902" s="5">
        <v>44.906452577100872</v>
      </c>
    </row>
    <row r="4903" spans="1:4" x14ac:dyDescent="0.3">
      <c r="A4903">
        <v>4902</v>
      </c>
      <c r="B4903" s="14">
        <v>45.310775769559456</v>
      </c>
      <c r="C4903" s="14">
        <v>34.547117026430094</v>
      </c>
      <c r="D4903" s="5">
        <v>44.00715057362261</v>
      </c>
    </row>
    <row r="4904" spans="1:4" x14ac:dyDescent="0.3">
      <c r="A4904">
        <v>4903</v>
      </c>
      <c r="B4904" s="14">
        <v>43.918025599082974</v>
      </c>
      <c r="C4904" s="14">
        <v>31.842666090230445</v>
      </c>
      <c r="D4904" s="5">
        <v>44.037246367591429</v>
      </c>
    </row>
    <row r="4905" spans="1:4" x14ac:dyDescent="0.3">
      <c r="A4905">
        <v>4904</v>
      </c>
      <c r="B4905" s="14">
        <v>43.038589601078918</v>
      </c>
      <c r="C4905" s="14">
        <v>35.397365788605917</v>
      </c>
      <c r="D4905" s="5">
        <v>42.123328586674006</v>
      </c>
    </row>
    <row r="4906" spans="1:4" x14ac:dyDescent="0.3">
      <c r="A4906">
        <v>4905</v>
      </c>
      <c r="B4906" s="14">
        <v>43.883983434718417</v>
      </c>
      <c r="C4906" s="14">
        <v>33.579912450692767</v>
      </c>
      <c r="D4906" s="5">
        <v>43.323590111299744</v>
      </c>
    </row>
    <row r="4907" spans="1:4" x14ac:dyDescent="0.3">
      <c r="A4907">
        <v>4906</v>
      </c>
      <c r="B4907" s="14">
        <v>41.367390560070973</v>
      </c>
      <c r="C4907" s="14">
        <v>32.469045454561716</v>
      </c>
      <c r="D4907" s="5">
        <v>40.360278402619976</v>
      </c>
    </row>
    <row r="4908" spans="1:4" x14ac:dyDescent="0.3">
      <c r="A4908">
        <v>4907</v>
      </c>
      <c r="B4908" s="14">
        <v>43.090609654238563</v>
      </c>
      <c r="C4908" s="14">
        <v>34.22619245366824</v>
      </c>
      <c r="D4908" s="5">
        <v>41.1772802102778</v>
      </c>
    </row>
    <row r="4909" spans="1:4" x14ac:dyDescent="0.3">
      <c r="A4909">
        <v>4908</v>
      </c>
      <c r="B4909" s="14">
        <v>45.408481990279334</v>
      </c>
      <c r="C4909" s="14">
        <v>31.932580544777252</v>
      </c>
      <c r="D4909" s="5">
        <v>42.092034897388359</v>
      </c>
    </row>
    <row r="4910" spans="1:4" x14ac:dyDescent="0.3">
      <c r="A4910">
        <v>4909</v>
      </c>
      <c r="B4910" s="14">
        <v>43.503354213740728</v>
      </c>
      <c r="C4910" s="14">
        <v>34.220669753160834</v>
      </c>
      <c r="D4910" s="5">
        <v>42.374340545796116</v>
      </c>
    </row>
    <row r="4911" spans="1:4" x14ac:dyDescent="0.3">
      <c r="A4911">
        <v>4910</v>
      </c>
      <c r="B4911" s="14">
        <v>44.514173671504942</v>
      </c>
      <c r="C4911" s="14">
        <v>34.121696486591979</v>
      </c>
      <c r="D4911" s="5">
        <v>41.51955667450116</v>
      </c>
    </row>
    <row r="4912" spans="1:4" x14ac:dyDescent="0.3">
      <c r="A4912">
        <v>4911</v>
      </c>
      <c r="B4912" s="14">
        <v>43.206387015441749</v>
      </c>
      <c r="C4912" s="14">
        <v>35.648848140000219</v>
      </c>
      <c r="D4912" s="5">
        <v>45.280651301648291</v>
      </c>
    </row>
    <row r="4913" spans="1:4" x14ac:dyDescent="0.3">
      <c r="A4913">
        <v>4912</v>
      </c>
      <c r="B4913" s="14">
        <v>42.26416881840246</v>
      </c>
      <c r="C4913" s="14">
        <v>33.193294119973594</v>
      </c>
      <c r="D4913" s="5">
        <v>43.40804562837414</v>
      </c>
    </row>
    <row r="4914" spans="1:4" x14ac:dyDescent="0.3">
      <c r="A4914">
        <v>4913</v>
      </c>
      <c r="B4914" s="14">
        <v>41.554519852315565</v>
      </c>
      <c r="C4914" s="14">
        <v>35.421133006736341</v>
      </c>
      <c r="D4914" s="5">
        <v>44.264960048488611</v>
      </c>
    </row>
    <row r="4915" spans="1:4" x14ac:dyDescent="0.3">
      <c r="A4915">
        <v>4914</v>
      </c>
      <c r="B4915" s="14">
        <v>43.169038784617278</v>
      </c>
      <c r="C4915" s="14">
        <v>33.83062717276826</v>
      </c>
      <c r="D4915" s="5">
        <v>44.586916051869423</v>
      </c>
    </row>
    <row r="4916" spans="1:4" x14ac:dyDescent="0.3">
      <c r="A4916">
        <v>4915</v>
      </c>
      <c r="B4916" s="14">
        <v>45.917559903149964</v>
      </c>
      <c r="C4916" s="14">
        <v>34.264794740520507</v>
      </c>
      <c r="D4916" s="5">
        <v>41.851042408035852</v>
      </c>
    </row>
    <row r="4917" spans="1:4" x14ac:dyDescent="0.3">
      <c r="A4917">
        <v>4916</v>
      </c>
      <c r="B4917" s="14">
        <v>42.783495210618199</v>
      </c>
      <c r="C4917" s="14">
        <v>36.743280570657028</v>
      </c>
      <c r="D4917" s="5">
        <v>44.766133893008252</v>
      </c>
    </row>
    <row r="4918" spans="1:4" x14ac:dyDescent="0.3">
      <c r="A4918">
        <v>4917</v>
      </c>
      <c r="B4918" s="14">
        <v>41.96391668384409</v>
      </c>
      <c r="C4918" s="14">
        <v>35.078151975791336</v>
      </c>
      <c r="D4918" s="5">
        <v>40.097323625164748</v>
      </c>
    </row>
    <row r="4919" spans="1:4" x14ac:dyDescent="0.3">
      <c r="A4919">
        <v>4918</v>
      </c>
      <c r="B4919" s="14">
        <v>44.37824404586469</v>
      </c>
      <c r="C4919" s="14">
        <v>34.127181955746636</v>
      </c>
      <c r="D4919" s="5">
        <v>43.343309906224079</v>
      </c>
    </row>
    <row r="4920" spans="1:4" x14ac:dyDescent="0.3">
      <c r="A4920">
        <v>4919</v>
      </c>
      <c r="B4920" s="14">
        <v>43.962268993956272</v>
      </c>
      <c r="C4920" s="14">
        <v>34.081545415085081</v>
      </c>
      <c r="D4920" s="5">
        <v>41.782243318017798</v>
      </c>
    </row>
    <row r="4921" spans="1:4" x14ac:dyDescent="0.3">
      <c r="A4921">
        <v>4920</v>
      </c>
      <c r="B4921" s="14">
        <v>45.31174226800627</v>
      </c>
      <c r="C4921" s="14">
        <v>34.367178141333433</v>
      </c>
      <c r="D4921" s="5">
        <v>44.534866238988656</v>
      </c>
    </row>
    <row r="4922" spans="1:4" x14ac:dyDescent="0.3">
      <c r="A4922">
        <v>4921</v>
      </c>
      <c r="B4922" s="14">
        <v>43.897501559269024</v>
      </c>
      <c r="C4922" s="14">
        <v>35.772625973542965</v>
      </c>
      <c r="D4922" s="5">
        <v>43.424485620223727</v>
      </c>
    </row>
    <row r="4923" spans="1:4" x14ac:dyDescent="0.3">
      <c r="A4923">
        <v>4922</v>
      </c>
      <c r="B4923" s="14">
        <v>42.841164756566656</v>
      </c>
      <c r="C4923" s="14">
        <v>33.071556452054956</v>
      </c>
      <c r="D4923" s="5">
        <v>41.902512496189438</v>
      </c>
    </row>
    <row r="4924" spans="1:4" x14ac:dyDescent="0.3">
      <c r="A4924">
        <v>4923</v>
      </c>
      <c r="B4924" s="14">
        <v>41.850498060858378</v>
      </c>
      <c r="C4924" s="14">
        <v>32.608395503615938</v>
      </c>
      <c r="D4924" s="5">
        <v>42.833589239946981</v>
      </c>
    </row>
    <row r="4925" spans="1:4" x14ac:dyDescent="0.3">
      <c r="A4925">
        <v>4924</v>
      </c>
      <c r="B4925" s="14">
        <v>41.832167715917542</v>
      </c>
      <c r="C4925" s="14">
        <v>34.947111859815521</v>
      </c>
      <c r="D4925" s="5">
        <v>43.293803162576275</v>
      </c>
    </row>
    <row r="4926" spans="1:4" x14ac:dyDescent="0.3">
      <c r="A4926">
        <v>4925</v>
      </c>
      <c r="B4926" s="14">
        <v>42.972365440100297</v>
      </c>
      <c r="C4926" s="14">
        <v>33.302328451935864</v>
      </c>
      <c r="D4926" s="5">
        <v>43.735191793959487</v>
      </c>
    </row>
    <row r="4927" spans="1:4" x14ac:dyDescent="0.3">
      <c r="A4927">
        <v>4926</v>
      </c>
      <c r="B4927" s="14">
        <v>43.128315933792415</v>
      </c>
      <c r="C4927" s="14">
        <v>35.264168066167692</v>
      </c>
      <c r="D4927" s="5">
        <v>44.139797061269242</v>
      </c>
    </row>
    <row r="4928" spans="1:4" x14ac:dyDescent="0.3">
      <c r="A4928">
        <v>4927</v>
      </c>
      <c r="B4928" s="14">
        <v>45.513058346932198</v>
      </c>
      <c r="C4928" s="14">
        <v>34.978418491850597</v>
      </c>
      <c r="D4928" s="5">
        <v>44.012314177624866</v>
      </c>
    </row>
    <row r="4929" spans="1:4" x14ac:dyDescent="0.3">
      <c r="A4929">
        <v>4928</v>
      </c>
      <c r="B4929" s="14">
        <v>45.963691737770354</v>
      </c>
      <c r="C4929" s="14">
        <v>34.463014439821094</v>
      </c>
      <c r="D4929" s="5">
        <v>43.616674357487291</v>
      </c>
    </row>
    <row r="4930" spans="1:4" x14ac:dyDescent="0.3">
      <c r="A4930">
        <v>4929</v>
      </c>
      <c r="B4930" s="14">
        <v>42.188682616332414</v>
      </c>
      <c r="C4930" s="14">
        <v>34.430452651562113</v>
      </c>
      <c r="D4930" s="5">
        <v>45.286133123602667</v>
      </c>
    </row>
    <row r="4931" spans="1:4" x14ac:dyDescent="0.3">
      <c r="A4931">
        <v>4930</v>
      </c>
      <c r="B4931" s="14">
        <v>44.75086602740511</v>
      </c>
      <c r="C4931" s="14">
        <v>31.15336699717847</v>
      </c>
      <c r="D4931" s="5">
        <v>44.918908900398172</v>
      </c>
    </row>
    <row r="4932" spans="1:4" x14ac:dyDescent="0.3">
      <c r="A4932">
        <v>4931</v>
      </c>
      <c r="B4932" s="14">
        <v>42.358383663045458</v>
      </c>
      <c r="C4932" s="14">
        <v>36.437759251403087</v>
      </c>
      <c r="D4932" s="5">
        <v>44.803937972134776</v>
      </c>
    </row>
    <row r="4933" spans="1:4" x14ac:dyDescent="0.3">
      <c r="A4933">
        <v>4932</v>
      </c>
      <c r="B4933" s="14">
        <v>44.906990963810365</v>
      </c>
      <c r="C4933" s="14">
        <v>34.988354176209519</v>
      </c>
      <c r="D4933" s="5">
        <v>41.834125976912304</v>
      </c>
    </row>
    <row r="4934" spans="1:4" x14ac:dyDescent="0.3">
      <c r="A4934">
        <v>4933</v>
      </c>
      <c r="B4934" s="14">
        <v>45.683392218835607</v>
      </c>
      <c r="C4934" s="14">
        <v>34.764827958119412</v>
      </c>
      <c r="D4934" s="5">
        <v>41.264100272255547</v>
      </c>
    </row>
    <row r="4935" spans="1:4" x14ac:dyDescent="0.3">
      <c r="A4935">
        <v>4934</v>
      </c>
      <c r="B4935" s="14">
        <v>43.35405379616472</v>
      </c>
      <c r="C4935" s="14">
        <v>33.222086398440801</v>
      </c>
      <c r="D4935" s="5">
        <v>43.699726631302568</v>
      </c>
    </row>
    <row r="4936" spans="1:4" x14ac:dyDescent="0.3">
      <c r="A4936">
        <v>4935</v>
      </c>
      <c r="B4936" s="14">
        <v>41.306485318370584</v>
      </c>
      <c r="C4936" s="14">
        <v>35.499855494393046</v>
      </c>
      <c r="D4936" s="5">
        <v>44.497842954811176</v>
      </c>
    </row>
    <row r="4937" spans="1:4" x14ac:dyDescent="0.3">
      <c r="A4937">
        <v>4936</v>
      </c>
      <c r="B4937" s="14">
        <v>44.804451095654294</v>
      </c>
      <c r="C4937" s="14">
        <v>35.572840689142211</v>
      </c>
      <c r="D4937" s="5">
        <v>40.890037679342711</v>
      </c>
    </row>
    <row r="4938" spans="1:4" x14ac:dyDescent="0.3">
      <c r="A4938">
        <v>4937</v>
      </c>
      <c r="B4938" s="14">
        <v>41.537357331703987</v>
      </c>
      <c r="C4938" s="14">
        <v>34.340860526660371</v>
      </c>
      <c r="D4938" s="5">
        <v>44.642382953151063</v>
      </c>
    </row>
    <row r="4939" spans="1:4" x14ac:dyDescent="0.3">
      <c r="A4939">
        <v>4938</v>
      </c>
      <c r="B4939" s="14">
        <v>41.231631604836636</v>
      </c>
      <c r="C4939" s="14">
        <v>32.927780480454132</v>
      </c>
      <c r="D4939" s="5">
        <v>44.270906774882967</v>
      </c>
    </row>
    <row r="4940" spans="1:4" x14ac:dyDescent="0.3">
      <c r="A4940">
        <v>4939</v>
      </c>
      <c r="B4940" s="14">
        <v>42.645408951703487</v>
      </c>
      <c r="C4940" s="14">
        <v>36.057979679686404</v>
      </c>
      <c r="D4940" s="5">
        <v>43.931572631941357</v>
      </c>
    </row>
    <row r="4941" spans="1:4" x14ac:dyDescent="0.3">
      <c r="A4941">
        <v>4940</v>
      </c>
      <c r="B4941" s="14">
        <v>44.28060486054045</v>
      </c>
      <c r="C4941" s="14">
        <v>32.300644582267545</v>
      </c>
      <c r="D4941" s="5">
        <v>40.943111865023511</v>
      </c>
    </row>
    <row r="4942" spans="1:4" x14ac:dyDescent="0.3">
      <c r="A4942">
        <v>4941</v>
      </c>
      <c r="B4942" s="14">
        <v>42.381172983740029</v>
      </c>
      <c r="C4942" s="14">
        <v>35.466502284658702</v>
      </c>
      <c r="D4942" s="5">
        <v>42.445464378830358</v>
      </c>
    </row>
    <row r="4943" spans="1:4" x14ac:dyDescent="0.3">
      <c r="A4943">
        <v>4942</v>
      </c>
      <c r="B4943" s="14">
        <v>42.250653504450881</v>
      </c>
      <c r="C4943" s="14">
        <v>35.549981069427425</v>
      </c>
      <c r="D4943" s="5">
        <v>43.643545320589212</v>
      </c>
    </row>
    <row r="4944" spans="1:4" x14ac:dyDescent="0.3">
      <c r="A4944">
        <v>4943</v>
      </c>
      <c r="B4944" s="14">
        <v>43.264836132533759</v>
      </c>
      <c r="C4944" s="14">
        <v>33.306732651604001</v>
      </c>
      <c r="D4944" s="5">
        <v>44.33948300661671</v>
      </c>
    </row>
    <row r="4945" spans="1:4" x14ac:dyDescent="0.3">
      <c r="A4945">
        <v>4944</v>
      </c>
      <c r="B4945" s="14">
        <v>43.305497311635634</v>
      </c>
      <c r="C4945" s="14">
        <v>33.612261905097533</v>
      </c>
      <c r="D4945" s="5">
        <v>43.955425542671314</v>
      </c>
    </row>
    <row r="4946" spans="1:4" x14ac:dyDescent="0.3">
      <c r="A4946">
        <v>4945</v>
      </c>
      <c r="B4946" s="14">
        <v>43.743763563534344</v>
      </c>
      <c r="C4946" s="14">
        <v>35.417806720173751</v>
      </c>
      <c r="D4946" s="5">
        <v>44.952348906590366</v>
      </c>
    </row>
    <row r="4947" spans="1:4" x14ac:dyDescent="0.3">
      <c r="A4947">
        <v>4946</v>
      </c>
      <c r="B4947" s="14">
        <v>43.98202160440151</v>
      </c>
      <c r="C4947" s="14">
        <v>35.792728760835239</v>
      </c>
      <c r="D4947" s="5">
        <v>44.360477254162639</v>
      </c>
    </row>
    <row r="4948" spans="1:4" x14ac:dyDescent="0.3">
      <c r="A4948">
        <v>4947</v>
      </c>
      <c r="B4948" s="14">
        <v>43.623870415675988</v>
      </c>
      <c r="C4948" s="14">
        <v>33.348757380464839</v>
      </c>
      <c r="D4948" s="5">
        <v>45.230485786459042</v>
      </c>
    </row>
    <row r="4949" spans="1:4" x14ac:dyDescent="0.3">
      <c r="A4949">
        <v>4948</v>
      </c>
      <c r="B4949" s="14">
        <v>42.808320277590433</v>
      </c>
      <c r="C4949" s="14">
        <v>35.630954018522047</v>
      </c>
      <c r="D4949" s="5">
        <v>46.384729638080394</v>
      </c>
    </row>
    <row r="4950" spans="1:4" x14ac:dyDescent="0.3">
      <c r="A4950">
        <v>4949</v>
      </c>
      <c r="B4950" s="14">
        <v>44.565923610677089</v>
      </c>
      <c r="C4950" s="14">
        <v>33.852585085697001</v>
      </c>
      <c r="D4950" s="5">
        <v>41.715970720853278</v>
      </c>
    </row>
    <row r="4951" spans="1:4" x14ac:dyDescent="0.3">
      <c r="A4951">
        <v>4950</v>
      </c>
      <c r="B4951" s="14">
        <v>43.294829412394598</v>
      </c>
      <c r="C4951" s="14">
        <v>35.025778460777964</v>
      </c>
      <c r="D4951" s="5">
        <v>42.318744225276724</v>
      </c>
    </row>
    <row r="4952" spans="1:4" x14ac:dyDescent="0.3">
      <c r="A4952">
        <v>4951</v>
      </c>
      <c r="B4952" s="14">
        <v>42.748941035133676</v>
      </c>
      <c r="C4952" s="14">
        <v>34.312125920370605</v>
      </c>
      <c r="D4952" s="5">
        <v>45.319468613819474</v>
      </c>
    </row>
    <row r="4953" spans="1:4" x14ac:dyDescent="0.3">
      <c r="A4953">
        <v>4952</v>
      </c>
      <c r="B4953" s="14">
        <v>43.00444732728527</v>
      </c>
      <c r="C4953" s="14">
        <v>35.337608422066104</v>
      </c>
      <c r="D4953" s="5">
        <v>42.73249150141848</v>
      </c>
    </row>
    <row r="4954" spans="1:4" x14ac:dyDescent="0.3">
      <c r="A4954">
        <v>4953</v>
      </c>
      <c r="B4954" s="14">
        <v>42.904382694261869</v>
      </c>
      <c r="C4954" s="14">
        <v>33.088744282260059</v>
      </c>
      <c r="D4954" s="5">
        <v>42.474845057222879</v>
      </c>
    </row>
    <row r="4955" spans="1:4" x14ac:dyDescent="0.3">
      <c r="A4955">
        <v>4954</v>
      </c>
      <c r="B4955" s="14">
        <v>42.75743268205197</v>
      </c>
      <c r="C4955" s="14">
        <v>35.566640148735978</v>
      </c>
      <c r="D4955" s="5">
        <v>43.168362613681822</v>
      </c>
    </row>
    <row r="4956" spans="1:4" x14ac:dyDescent="0.3">
      <c r="A4956">
        <v>4955</v>
      </c>
      <c r="B4956" s="14">
        <v>42.877935938374364</v>
      </c>
      <c r="C4956" s="14">
        <v>35.20687951142942</v>
      </c>
      <c r="D4956" s="5">
        <v>42.567470741436793</v>
      </c>
    </row>
    <row r="4957" spans="1:4" x14ac:dyDescent="0.3">
      <c r="A4957">
        <v>4956</v>
      </c>
      <c r="B4957" s="14">
        <v>42.14091977475578</v>
      </c>
      <c r="C4957" s="14">
        <v>32.02140101689897</v>
      </c>
      <c r="D4957" s="5">
        <v>43.90061993751987</v>
      </c>
    </row>
    <row r="4958" spans="1:4" x14ac:dyDescent="0.3">
      <c r="A4958">
        <v>4957</v>
      </c>
      <c r="B4958" s="14">
        <v>40.688680504582614</v>
      </c>
      <c r="C4958" s="14">
        <v>35.161441908747243</v>
      </c>
      <c r="D4958" s="5">
        <v>40.56327549397691</v>
      </c>
    </row>
    <row r="4959" spans="1:4" x14ac:dyDescent="0.3">
      <c r="A4959">
        <v>4958</v>
      </c>
      <c r="B4959" s="14">
        <v>45.395262835389282</v>
      </c>
      <c r="C4959" s="14">
        <v>35.750014621592911</v>
      </c>
      <c r="D4959" s="5">
        <v>42.049927016382526</v>
      </c>
    </row>
    <row r="4960" spans="1:4" x14ac:dyDescent="0.3">
      <c r="A4960">
        <v>4959</v>
      </c>
      <c r="B4960" s="14">
        <v>44.413388899085767</v>
      </c>
      <c r="C4960" s="14">
        <v>35.13313873552633</v>
      </c>
      <c r="D4960" s="5">
        <v>41.941984238429846</v>
      </c>
    </row>
    <row r="4961" spans="1:4" x14ac:dyDescent="0.3">
      <c r="A4961">
        <v>4960</v>
      </c>
      <c r="B4961" s="14">
        <v>44.265880601530846</v>
      </c>
      <c r="C4961" s="14">
        <v>34.779718897180807</v>
      </c>
      <c r="D4961" s="5">
        <v>40.960074214282862</v>
      </c>
    </row>
    <row r="4962" spans="1:4" x14ac:dyDescent="0.3">
      <c r="A4962">
        <v>4961</v>
      </c>
      <c r="B4962" s="14">
        <v>45.635360115014286</v>
      </c>
      <c r="C4962" s="14">
        <v>34.320231278583357</v>
      </c>
      <c r="D4962" s="5">
        <v>42.558326084756843</v>
      </c>
    </row>
    <row r="4963" spans="1:4" x14ac:dyDescent="0.3">
      <c r="A4963">
        <v>4962</v>
      </c>
      <c r="B4963" s="14">
        <v>45.937918895801587</v>
      </c>
      <c r="C4963" s="14">
        <v>34.456861015130251</v>
      </c>
      <c r="D4963" s="5">
        <v>44.032918561388726</v>
      </c>
    </row>
    <row r="4964" spans="1:4" x14ac:dyDescent="0.3">
      <c r="A4964">
        <v>4963</v>
      </c>
      <c r="B4964" s="14">
        <v>43.897402978762912</v>
      </c>
      <c r="C4964" s="14">
        <v>32.309421016920524</v>
      </c>
      <c r="D4964" s="5">
        <v>41.712590659175127</v>
      </c>
    </row>
    <row r="4965" spans="1:4" x14ac:dyDescent="0.3">
      <c r="A4965">
        <v>4964</v>
      </c>
      <c r="B4965" s="14">
        <v>45.948670163345092</v>
      </c>
      <c r="C4965" s="14">
        <v>35.152461242398623</v>
      </c>
      <c r="D4965" s="5">
        <v>42.696970126149751</v>
      </c>
    </row>
    <row r="4966" spans="1:4" x14ac:dyDescent="0.3">
      <c r="A4966">
        <v>4965</v>
      </c>
      <c r="B4966" s="14">
        <v>44.679407135140835</v>
      </c>
      <c r="C4966" s="14">
        <v>34.411437629561043</v>
      </c>
      <c r="D4966" s="5">
        <v>44.535763321857665</v>
      </c>
    </row>
    <row r="4967" spans="1:4" x14ac:dyDescent="0.3">
      <c r="A4967">
        <v>4966</v>
      </c>
      <c r="B4967" s="14">
        <v>43.871650464171594</v>
      </c>
      <c r="C4967" s="14">
        <v>32.688575058549617</v>
      </c>
      <c r="D4967" s="5">
        <v>40.556503461672136</v>
      </c>
    </row>
    <row r="4968" spans="1:4" x14ac:dyDescent="0.3">
      <c r="A4968">
        <v>4967</v>
      </c>
      <c r="B4968" s="14">
        <v>41.899292014824354</v>
      </c>
      <c r="C4968" s="14">
        <v>36.113679581885734</v>
      </c>
      <c r="D4968" s="5">
        <v>43.477344408080668</v>
      </c>
    </row>
    <row r="4969" spans="1:4" x14ac:dyDescent="0.3">
      <c r="A4969">
        <v>4968</v>
      </c>
      <c r="B4969" s="14">
        <v>43.424412099024217</v>
      </c>
      <c r="C4969" s="14">
        <v>32.963533782733627</v>
      </c>
      <c r="D4969" s="5">
        <v>42.773372481907728</v>
      </c>
    </row>
    <row r="4970" spans="1:4" x14ac:dyDescent="0.3">
      <c r="A4970">
        <v>4969</v>
      </c>
      <c r="B4970" s="14">
        <v>41.8687993142645</v>
      </c>
      <c r="C4970" s="14">
        <v>36.488689514657388</v>
      </c>
      <c r="D4970" s="5">
        <v>45.063357552571084</v>
      </c>
    </row>
    <row r="4971" spans="1:4" x14ac:dyDescent="0.3">
      <c r="A4971">
        <v>4970</v>
      </c>
      <c r="B4971" s="14">
        <v>45.53205880448651</v>
      </c>
      <c r="C4971" s="14">
        <v>35.534969658081543</v>
      </c>
      <c r="D4971" s="5">
        <v>42.827230788418596</v>
      </c>
    </row>
    <row r="4972" spans="1:4" x14ac:dyDescent="0.3">
      <c r="A4972">
        <v>4971</v>
      </c>
      <c r="B4972" s="14">
        <v>44.658480510467221</v>
      </c>
      <c r="C4972" s="14">
        <v>32.591768262368227</v>
      </c>
      <c r="D4972" s="5">
        <v>45.620379324101279</v>
      </c>
    </row>
    <row r="4973" spans="1:4" x14ac:dyDescent="0.3">
      <c r="A4973">
        <v>4972</v>
      </c>
      <c r="B4973" s="14">
        <v>42.448332386536173</v>
      </c>
      <c r="C4973" s="14">
        <v>32.586477883707659</v>
      </c>
      <c r="D4973" s="5">
        <v>42.672710393122159</v>
      </c>
    </row>
    <row r="4974" spans="1:4" x14ac:dyDescent="0.3">
      <c r="A4974">
        <v>4973</v>
      </c>
      <c r="B4974" s="14">
        <v>43.674675335517001</v>
      </c>
      <c r="C4974" s="14">
        <v>34.802763641648276</v>
      </c>
      <c r="D4974" s="5">
        <v>43.45573431814821</v>
      </c>
    </row>
    <row r="4975" spans="1:4" x14ac:dyDescent="0.3">
      <c r="A4975">
        <v>4974</v>
      </c>
      <c r="B4975" s="14">
        <v>44.023014445936049</v>
      </c>
      <c r="C4975" s="14">
        <v>34.685504427231017</v>
      </c>
      <c r="D4975" s="5">
        <v>45.906440576984892</v>
      </c>
    </row>
    <row r="4976" spans="1:4" x14ac:dyDescent="0.3">
      <c r="A4976">
        <v>4975</v>
      </c>
      <c r="B4976" s="14">
        <v>43.548574407460912</v>
      </c>
      <c r="C4976" s="14">
        <v>36.123867281490639</v>
      </c>
      <c r="D4976" s="5">
        <v>48.607332041666865</v>
      </c>
    </row>
    <row r="4977" spans="1:4" x14ac:dyDescent="0.3">
      <c r="A4977">
        <v>4976</v>
      </c>
      <c r="B4977" s="14">
        <v>41.901777117855715</v>
      </c>
      <c r="C4977" s="14">
        <v>33.871042260161374</v>
      </c>
      <c r="D4977" s="5">
        <v>41.59706261224575</v>
      </c>
    </row>
    <row r="4978" spans="1:4" x14ac:dyDescent="0.3">
      <c r="A4978">
        <v>4977</v>
      </c>
      <c r="B4978" s="14">
        <v>44.693931172601282</v>
      </c>
      <c r="C4978" s="14">
        <v>35.633391594600681</v>
      </c>
      <c r="D4978" s="5">
        <v>44.499069763146473</v>
      </c>
    </row>
    <row r="4979" spans="1:4" x14ac:dyDescent="0.3">
      <c r="A4979">
        <v>4978</v>
      </c>
      <c r="B4979" s="14">
        <v>42.579073932204572</v>
      </c>
      <c r="C4979" s="14">
        <v>35.254863068241555</v>
      </c>
      <c r="D4979" s="5">
        <v>42.123306645271079</v>
      </c>
    </row>
    <row r="4980" spans="1:4" x14ac:dyDescent="0.3">
      <c r="A4980">
        <v>4979</v>
      </c>
      <c r="B4980" s="14">
        <v>44.351988952305703</v>
      </c>
      <c r="C4980" s="14">
        <v>33.589524263882808</v>
      </c>
      <c r="D4980" s="5">
        <v>41.150827207691087</v>
      </c>
    </row>
    <row r="4981" spans="1:4" x14ac:dyDescent="0.3">
      <c r="A4981">
        <v>4980</v>
      </c>
      <c r="B4981" s="14">
        <v>45.213263392835749</v>
      </c>
      <c r="C4981" s="14">
        <v>37.202547566203179</v>
      </c>
      <c r="D4981" s="5">
        <v>41.641175326419848</v>
      </c>
    </row>
    <row r="4982" spans="1:4" x14ac:dyDescent="0.3">
      <c r="A4982">
        <v>4981</v>
      </c>
      <c r="B4982" s="14">
        <v>44.53132801722478</v>
      </c>
      <c r="C4982" s="14">
        <v>35.540774621097192</v>
      </c>
      <c r="D4982" s="5">
        <v>43.971516422589765</v>
      </c>
    </row>
    <row r="4983" spans="1:4" x14ac:dyDescent="0.3">
      <c r="A4983">
        <v>4982</v>
      </c>
      <c r="B4983" s="14">
        <v>45.110650768976008</v>
      </c>
      <c r="C4983" s="14">
        <v>35.364769657254918</v>
      </c>
      <c r="D4983" s="5">
        <v>43.327837914951722</v>
      </c>
    </row>
    <row r="4984" spans="1:4" x14ac:dyDescent="0.3">
      <c r="A4984">
        <v>4983</v>
      </c>
      <c r="B4984" s="14">
        <v>43.096863891672854</v>
      </c>
      <c r="C4984" s="14">
        <v>35.151391622100888</v>
      </c>
      <c r="D4984" s="5">
        <v>43.245476961963512</v>
      </c>
    </row>
    <row r="4985" spans="1:4" x14ac:dyDescent="0.3">
      <c r="A4985">
        <v>4984</v>
      </c>
      <c r="B4985" s="14">
        <v>43.16002440869714</v>
      </c>
      <c r="C4985" s="14">
        <v>33.554941746444932</v>
      </c>
      <c r="D4985" s="5">
        <v>45.18867855502107</v>
      </c>
    </row>
    <row r="4986" spans="1:4" x14ac:dyDescent="0.3">
      <c r="A4986">
        <v>4985</v>
      </c>
      <c r="B4986" s="14">
        <v>41.904275575951537</v>
      </c>
      <c r="C4986" s="14">
        <v>32.320398129072565</v>
      </c>
      <c r="D4986" s="5">
        <v>42.535911606494807</v>
      </c>
    </row>
    <row r="4987" spans="1:4" x14ac:dyDescent="0.3">
      <c r="A4987">
        <v>4986</v>
      </c>
      <c r="B4987" s="14">
        <v>41.247870289775513</v>
      </c>
      <c r="C4987" s="14">
        <v>32.863453666644823</v>
      </c>
      <c r="D4987" s="5">
        <v>45.256371184800322</v>
      </c>
    </row>
    <row r="4988" spans="1:4" x14ac:dyDescent="0.3">
      <c r="A4988">
        <v>4987</v>
      </c>
      <c r="B4988" s="14">
        <v>45.958370136460417</v>
      </c>
      <c r="C4988" s="14">
        <v>32.777123308279151</v>
      </c>
      <c r="D4988" s="5">
        <v>43.252853595943769</v>
      </c>
    </row>
    <row r="4989" spans="1:4" x14ac:dyDescent="0.3">
      <c r="A4989">
        <v>4988</v>
      </c>
      <c r="B4989" s="14">
        <v>41.000780182427775</v>
      </c>
      <c r="C4989" s="14">
        <v>33.520919317343264</v>
      </c>
      <c r="D4989" s="5">
        <v>42.200190288776881</v>
      </c>
    </row>
    <row r="4990" spans="1:4" x14ac:dyDescent="0.3">
      <c r="A4990">
        <v>4989</v>
      </c>
      <c r="B4990" s="14">
        <v>43.958388320817825</v>
      </c>
      <c r="C4990" s="14">
        <v>32.625144106075062</v>
      </c>
      <c r="D4990" s="5">
        <v>39.816244311764351</v>
      </c>
    </row>
    <row r="4991" spans="1:4" x14ac:dyDescent="0.3">
      <c r="A4991">
        <v>4990</v>
      </c>
      <c r="B4991" s="14">
        <v>41.451391102168948</v>
      </c>
      <c r="C4991" s="14">
        <v>32.602795870443131</v>
      </c>
      <c r="D4991" s="5">
        <v>42.141369425061548</v>
      </c>
    </row>
    <row r="4992" spans="1:4" x14ac:dyDescent="0.3">
      <c r="A4992">
        <v>4991</v>
      </c>
      <c r="B4992" s="14">
        <v>46.124810337251269</v>
      </c>
      <c r="C4992" s="14">
        <v>34.832925836404335</v>
      </c>
      <c r="D4992" s="5">
        <v>42.373258586748634</v>
      </c>
    </row>
    <row r="4993" spans="1:4" x14ac:dyDescent="0.3">
      <c r="A4993">
        <v>4992</v>
      </c>
      <c r="B4993" s="14">
        <v>44.334267763051201</v>
      </c>
      <c r="C4993" s="14">
        <v>34.001985620537532</v>
      </c>
      <c r="D4993" s="5">
        <v>40.67612359750165</v>
      </c>
    </row>
    <row r="4994" spans="1:4" x14ac:dyDescent="0.3">
      <c r="A4994">
        <v>4993</v>
      </c>
      <c r="B4994" s="14">
        <v>43.574304201016545</v>
      </c>
      <c r="C4994" s="14">
        <v>32.612272253634224</v>
      </c>
      <c r="D4994" s="5">
        <v>44.317845022893003</v>
      </c>
    </row>
    <row r="4995" spans="1:4" x14ac:dyDescent="0.3">
      <c r="A4995">
        <v>4994</v>
      </c>
      <c r="B4995" s="14">
        <v>41.996326476694122</v>
      </c>
      <c r="C4995" s="14">
        <v>36.943909589864447</v>
      </c>
      <c r="D4995" s="5">
        <v>41.779905509005054</v>
      </c>
    </row>
    <row r="4996" spans="1:4" x14ac:dyDescent="0.3">
      <c r="A4996">
        <v>4995</v>
      </c>
      <c r="B4996" s="14">
        <v>45.188391752426007</v>
      </c>
      <c r="C4996" s="14">
        <v>34.948480870394533</v>
      </c>
      <c r="D4996" s="5">
        <v>41.469379567382582</v>
      </c>
    </row>
    <row r="4997" spans="1:4" x14ac:dyDescent="0.3">
      <c r="A4997">
        <v>4996</v>
      </c>
      <c r="B4997" s="14">
        <v>42.149501123521972</v>
      </c>
      <c r="C4997" s="14">
        <v>33.065441257356376</v>
      </c>
      <c r="D4997" s="5">
        <v>44.573653937905426</v>
      </c>
    </row>
    <row r="4998" spans="1:4" x14ac:dyDescent="0.3">
      <c r="A4998">
        <v>4997</v>
      </c>
      <c r="B4998" s="14">
        <v>45.0341140094922</v>
      </c>
      <c r="C4998" s="14">
        <v>34.124350807493052</v>
      </c>
      <c r="D4998" s="5">
        <v>46.874816053780435</v>
      </c>
    </row>
    <row r="4999" spans="1:4" x14ac:dyDescent="0.3">
      <c r="A4999">
        <v>4998</v>
      </c>
      <c r="B4999" s="14">
        <v>40.581029563025339</v>
      </c>
      <c r="C4999" s="14">
        <v>35.053621403235304</v>
      </c>
      <c r="D4999" s="5">
        <v>44.844651280495739</v>
      </c>
    </row>
    <row r="5000" spans="1:4" x14ac:dyDescent="0.3">
      <c r="A5000">
        <v>4999</v>
      </c>
      <c r="B5000" s="14">
        <v>43.719898347438424</v>
      </c>
      <c r="C5000" s="14">
        <v>33.312062788669238</v>
      </c>
      <c r="D5000" s="5">
        <v>42.908877307900305</v>
      </c>
    </row>
    <row r="5001" spans="1:4" x14ac:dyDescent="0.3">
      <c r="A5001">
        <v>5000</v>
      </c>
      <c r="B5001" s="14">
        <v>43.186002071159344</v>
      </c>
      <c r="C5001" s="14">
        <v>34.583774277674721</v>
      </c>
      <c r="D5001" s="5">
        <v>43.667969039490615</v>
      </c>
    </row>
    <row r="5003" spans="1:4" x14ac:dyDescent="0.3">
      <c r="A5003" s="45" t="s">
        <v>118</v>
      </c>
      <c r="B5003" s="5">
        <f>MIN(B2:B5001)</f>
        <v>37.87926332306921</v>
      </c>
      <c r="C5003" s="5">
        <f t="shared" ref="C5003:D5003" si="0">MIN(C2:C5001)</f>
        <v>29.885043297870531</v>
      </c>
      <c r="D5003" s="5">
        <f t="shared" si="0"/>
        <v>36.62410456987952</v>
      </c>
    </row>
    <row r="5004" spans="1:4" x14ac:dyDescent="0.3">
      <c r="A5004" s="45" t="s">
        <v>119</v>
      </c>
      <c r="B5004" s="5">
        <f>MAX(B2:B5001)</f>
        <v>49.109503614272619</v>
      </c>
      <c r="C5004" s="5">
        <f t="shared" ref="C5004:D5004" si="1">MAX(C2:C5001)</f>
        <v>38.686978392871922</v>
      </c>
      <c r="D5004" s="5">
        <f t="shared" si="1"/>
        <v>49.42571300485946</v>
      </c>
    </row>
    <row r="5005" spans="1:4" x14ac:dyDescent="0.3">
      <c r="A5005" s="45" t="s">
        <v>117</v>
      </c>
      <c r="B5005" s="5">
        <f>A5001</f>
        <v>5000</v>
      </c>
      <c r="C5005" s="3">
        <f>A5001</f>
        <v>5000</v>
      </c>
      <c r="D5005">
        <f>A5001</f>
        <v>5000</v>
      </c>
    </row>
    <row r="5006" spans="1:4" x14ac:dyDescent="0.3">
      <c r="A5006" s="45" t="s">
        <v>120</v>
      </c>
      <c r="B5006" s="5">
        <f>B5003-5</f>
        <v>32.87926332306921</v>
      </c>
      <c r="C5006" s="5">
        <f>C5003-5</f>
        <v>24.885043297870531</v>
      </c>
      <c r="D5006" s="5">
        <f t="shared" ref="D5006" si="2">D5003-5</f>
        <v>31.62410456987952</v>
      </c>
    </row>
    <row r="5007" spans="1:4" x14ac:dyDescent="0.3">
      <c r="A5007" s="45" t="s">
        <v>121</v>
      </c>
      <c r="B5007" s="5">
        <f>B5004+5</f>
        <v>54.109503614272619</v>
      </c>
      <c r="C5007" s="5">
        <f t="shared" ref="C5007:D5007" si="3">C5004+5</f>
        <v>43.686978392871922</v>
      </c>
      <c r="D5007" s="5">
        <f t="shared" si="3"/>
        <v>54.42571300485946</v>
      </c>
    </row>
    <row r="5008" spans="1:4" x14ac:dyDescent="0.3">
      <c r="B5008" s="5">
        <v>32.880000000000003</v>
      </c>
    </row>
    <row r="5009" spans="2:2" x14ac:dyDescent="0.3">
      <c r="B5009" s="5">
        <v>54.11</v>
      </c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9212-4EFE-43BD-A46B-242E09E8125D}">
  <dimension ref="A1:E5006"/>
  <sheetViews>
    <sheetView tabSelected="1" topLeftCell="A30" workbookViewId="0">
      <selection activeCell="I40" sqref="I40"/>
    </sheetView>
  </sheetViews>
  <sheetFormatPr defaultRowHeight="14.4" x14ac:dyDescent="0.3"/>
  <cols>
    <col min="1" max="5" width="15.6640625" style="4" customWidth="1"/>
  </cols>
  <sheetData>
    <row r="1" spans="1:5" ht="15" thickBot="1" x14ac:dyDescent="0.35">
      <c r="A1" s="2"/>
      <c r="B1" s="2"/>
      <c r="C1" s="2"/>
      <c r="D1" s="2"/>
      <c r="E1" s="2"/>
    </row>
    <row r="2" spans="1:5" ht="15" thickBot="1" x14ac:dyDescent="0.35">
      <c r="A2" s="113" t="s">
        <v>0</v>
      </c>
      <c r="B2" s="114"/>
      <c r="C2" s="114"/>
      <c r="D2" s="114"/>
      <c r="E2" s="115"/>
    </row>
    <row r="3" spans="1:5" x14ac:dyDescent="0.3">
      <c r="A3" s="6"/>
      <c r="B3" s="7"/>
      <c r="C3" s="7"/>
      <c r="D3" s="7"/>
      <c r="E3" s="8"/>
    </row>
    <row r="4" spans="1:5" x14ac:dyDescent="0.3">
      <c r="A4" s="9"/>
      <c r="B4" s="10" t="s">
        <v>1</v>
      </c>
      <c r="C4" s="5">
        <f>COUNT('N SAMPLE'!B2:B5001)</f>
        <v>5000</v>
      </c>
      <c r="D4" s="11"/>
      <c r="E4" s="12"/>
    </row>
    <row r="5" spans="1:5" ht="15" thickBot="1" x14ac:dyDescent="0.35">
      <c r="A5" s="9"/>
      <c r="B5" s="11"/>
      <c r="C5" s="11"/>
      <c r="D5" s="11"/>
      <c r="E5" s="12"/>
    </row>
    <row r="6" spans="1:5" ht="15" thickBot="1" x14ac:dyDescent="0.35">
      <c r="A6" s="116" t="s">
        <v>2</v>
      </c>
      <c r="B6" s="117"/>
      <c r="C6" s="117"/>
      <c r="D6" s="117"/>
      <c r="E6" s="118"/>
    </row>
    <row r="7" spans="1:5" x14ac:dyDescent="0.3">
      <c r="A7" s="15"/>
      <c r="B7" s="11"/>
      <c r="C7" s="11"/>
      <c r="D7" s="11"/>
      <c r="E7" s="12"/>
    </row>
    <row r="8" spans="1:5" x14ac:dyDescent="0.3">
      <c r="A8" s="16" t="s">
        <v>3</v>
      </c>
      <c r="B8" s="17">
        <f>AVERAGE('N SAMPLE'!B2:B5001)</f>
        <v>43.302298662743794</v>
      </c>
      <c r="C8" s="10" t="s">
        <v>4</v>
      </c>
      <c r="D8" s="17">
        <f>QUARTILE('N SAMPLE'!B2:B5001,2)</f>
        <v>43.291351273625736</v>
      </c>
      <c r="E8" s="18"/>
    </row>
    <row r="9" spans="1:5" x14ac:dyDescent="0.3">
      <c r="A9" s="16" t="s">
        <v>5</v>
      </c>
      <c r="B9" s="19">
        <f>B13/SQRT(C4)</f>
        <v>2.149672635452865E-2</v>
      </c>
      <c r="C9" s="11"/>
      <c r="D9" s="11"/>
      <c r="E9" s="12"/>
    </row>
    <row r="10" spans="1:5" ht="15" thickBot="1" x14ac:dyDescent="0.35">
      <c r="A10" s="15"/>
      <c r="B10" s="11"/>
      <c r="C10" s="11"/>
      <c r="D10" s="11"/>
      <c r="E10" s="12"/>
    </row>
    <row r="11" spans="1:5" ht="15" thickBot="1" x14ac:dyDescent="0.35">
      <c r="A11" s="116" t="s">
        <v>6</v>
      </c>
      <c r="B11" s="117"/>
      <c r="C11" s="117"/>
      <c r="D11" s="117"/>
      <c r="E11" s="118"/>
    </row>
    <row r="12" spans="1:5" x14ac:dyDescent="0.3">
      <c r="A12" s="15"/>
      <c r="B12" s="11"/>
      <c r="C12" s="11"/>
      <c r="D12" s="11"/>
      <c r="E12" s="12"/>
    </row>
    <row r="13" spans="1:5" x14ac:dyDescent="0.3">
      <c r="A13" s="20" t="s">
        <v>7</v>
      </c>
      <c r="B13" s="19">
        <f>STDEV('N SAMPLE'!B2:B5001)</f>
        <v>1.520048097859878</v>
      </c>
      <c r="C13" s="11"/>
      <c r="D13" s="11"/>
      <c r="E13" s="12"/>
    </row>
    <row r="14" spans="1:5" x14ac:dyDescent="0.3">
      <c r="A14" s="20" t="s">
        <v>8</v>
      </c>
      <c r="B14" s="17">
        <f>MAX('N SAMPLE'!B2:B5001)</f>
        <v>49.109503614272619</v>
      </c>
      <c r="C14" s="21" t="s">
        <v>9</v>
      </c>
      <c r="D14" s="17">
        <f>QUARTILE('N SAMPLE'!B2:B5001,3)</f>
        <v>44.335606526778541</v>
      </c>
      <c r="E14" s="12"/>
    </row>
    <row r="15" spans="1:5" x14ac:dyDescent="0.3">
      <c r="A15" s="20" t="s">
        <v>10</v>
      </c>
      <c r="B15" s="17">
        <f>MIN('N SAMPLE'!B2:B5001)</f>
        <v>37.87926332306921</v>
      </c>
      <c r="C15" s="21" t="s">
        <v>11</v>
      </c>
      <c r="D15" s="17">
        <f>QUARTILE('N SAMPLE'!B2:B5001,1)</f>
        <v>42.25386638653405</v>
      </c>
      <c r="E15" s="12"/>
    </row>
    <row r="16" spans="1:5" x14ac:dyDescent="0.3">
      <c r="A16" s="20" t="s">
        <v>12</v>
      </c>
      <c r="B16" s="17">
        <f>B14-B15</f>
        <v>11.230240291203408</v>
      </c>
      <c r="C16" s="21" t="s">
        <v>13</v>
      </c>
      <c r="D16" s="17">
        <f>D14-D15</f>
        <v>2.0817401402444915</v>
      </c>
      <c r="E16" s="12"/>
    </row>
    <row r="17" spans="1:5" ht="15" thickBot="1" x14ac:dyDescent="0.35">
      <c r="A17" s="15"/>
      <c r="B17" s="11"/>
      <c r="C17" s="11"/>
      <c r="D17" s="11"/>
      <c r="E17" s="12"/>
    </row>
    <row r="18" spans="1:5" ht="15" thickBot="1" x14ac:dyDescent="0.35">
      <c r="A18" s="116" t="s">
        <v>14</v>
      </c>
      <c r="B18" s="117"/>
      <c r="C18" s="117"/>
      <c r="D18" s="117"/>
      <c r="E18" s="118"/>
    </row>
    <row r="19" spans="1:5" x14ac:dyDescent="0.3">
      <c r="A19" s="15"/>
      <c r="B19" s="11"/>
      <c r="C19" s="11"/>
      <c r="D19" s="11"/>
      <c r="E19" s="12"/>
    </row>
    <row r="20" spans="1:5" x14ac:dyDescent="0.3">
      <c r="A20" s="15"/>
      <c r="B20" s="11" t="s">
        <v>15</v>
      </c>
      <c r="C20" s="22">
        <f>SKEW('N SAMPLE'!B2:B5001)</f>
        <v>5.4446769104623486E-3</v>
      </c>
      <c r="D20" s="11"/>
      <c r="E20" s="12"/>
    </row>
    <row r="21" spans="1:5" x14ac:dyDescent="0.3">
      <c r="A21" s="15"/>
      <c r="B21" s="11" t="s">
        <v>16</v>
      </c>
      <c r="C21" s="22">
        <f>KURT('N SAMPLE'!B2:B5001)</f>
        <v>-6.1589886676762351E-2</v>
      </c>
      <c r="D21" s="11"/>
      <c r="E21" s="12"/>
    </row>
    <row r="22" spans="1:5" ht="15" thickBot="1" x14ac:dyDescent="0.35">
      <c r="A22" s="15"/>
      <c r="B22" s="11"/>
      <c r="C22" s="11"/>
      <c r="D22" s="11"/>
      <c r="E22" s="12"/>
    </row>
    <row r="23" spans="1:5" ht="15" thickBot="1" x14ac:dyDescent="0.35">
      <c r="A23" s="116" t="s">
        <v>17</v>
      </c>
      <c r="B23" s="117"/>
      <c r="C23" s="117"/>
      <c r="D23" s="117"/>
      <c r="E23" s="118"/>
    </row>
    <row r="24" spans="1:5" x14ac:dyDescent="0.3">
      <c r="A24" s="15"/>
      <c r="B24" s="11"/>
      <c r="C24" s="11"/>
      <c r="D24" s="11"/>
      <c r="E24" s="12"/>
    </row>
    <row r="25" spans="1:5" x14ac:dyDescent="0.3">
      <c r="A25" s="20"/>
      <c r="B25" s="23" t="s">
        <v>18</v>
      </c>
      <c r="C25" s="23"/>
      <c r="D25" s="23" t="s">
        <v>19</v>
      </c>
      <c r="E25" s="12"/>
    </row>
    <row r="26" spans="1:5" x14ac:dyDescent="0.3">
      <c r="A26" s="20" t="s">
        <v>20</v>
      </c>
      <c r="B26" s="17">
        <f>PERCENTILE('N SAMPLE'!B2:B5001,0.05)</f>
        <v>40.843680426731275</v>
      </c>
      <c r="C26" s="21" t="s">
        <v>21</v>
      </c>
      <c r="D26" s="17">
        <f>PERCENTILE('N SAMPLE'!B2:B5001,0.025)</f>
        <v>40.354342593318925</v>
      </c>
      <c r="E26" s="12"/>
    </row>
    <row r="27" spans="1:5" x14ac:dyDescent="0.3">
      <c r="A27" s="20" t="s">
        <v>22</v>
      </c>
      <c r="B27" s="17">
        <f>PERCENTILE('N SAMPLE'!B2:B5001,0.95)</f>
        <v>45.855953273524108</v>
      </c>
      <c r="C27" s="21" t="s">
        <v>23</v>
      </c>
      <c r="D27" s="17">
        <f>PERCENTILE('N SAMPLE'!B2:B5001,0.975)</f>
        <v>46.306461427058828</v>
      </c>
      <c r="E27" s="12"/>
    </row>
    <row r="28" spans="1:5" x14ac:dyDescent="0.3">
      <c r="A28" s="20"/>
      <c r="B28" s="23"/>
      <c r="C28" s="21"/>
      <c r="D28" s="23"/>
      <c r="E28" s="12"/>
    </row>
    <row r="29" spans="1:5" x14ac:dyDescent="0.3">
      <c r="A29" s="20" t="s">
        <v>24</v>
      </c>
      <c r="B29" s="24">
        <v>0.05</v>
      </c>
      <c r="C29" s="21" t="s">
        <v>25</v>
      </c>
      <c r="D29" s="17">
        <f>PERCENTILE('N SAMPLE'!B2:B5001,B29/2)</f>
        <v>40.354342593318925</v>
      </c>
      <c r="E29" s="12"/>
    </row>
    <row r="30" spans="1:5" x14ac:dyDescent="0.3">
      <c r="A30" s="20" t="s">
        <v>26</v>
      </c>
      <c r="B30" s="24">
        <f>1-B29</f>
        <v>0.95</v>
      </c>
      <c r="C30" s="21" t="s">
        <v>27</v>
      </c>
      <c r="D30" s="17">
        <f>PERCENTILE('N SAMPLE'!B2:B5001,1-B29/2)</f>
        <v>46.306461427058828</v>
      </c>
      <c r="E30" s="12"/>
    </row>
    <row r="31" spans="1:5" ht="15" thickBot="1" x14ac:dyDescent="0.35">
      <c r="A31" s="25"/>
      <c r="B31" s="26"/>
      <c r="C31" s="26"/>
      <c r="D31" s="26"/>
      <c r="E31" s="12"/>
    </row>
    <row r="32" spans="1:5" ht="15" thickBot="1" x14ac:dyDescent="0.35">
      <c r="A32" s="116" t="s">
        <v>28</v>
      </c>
      <c r="B32" s="117"/>
      <c r="C32" s="117"/>
      <c r="D32" s="117"/>
      <c r="E32" s="118"/>
    </row>
    <row r="33" spans="1:5" x14ac:dyDescent="0.3">
      <c r="A33" s="15"/>
      <c r="B33" s="11"/>
      <c r="C33" s="11"/>
      <c r="D33" s="11"/>
      <c r="E33" s="12"/>
    </row>
    <row r="34" spans="1:5" x14ac:dyDescent="0.3">
      <c r="A34" s="25"/>
      <c r="B34" s="20" t="s">
        <v>29</v>
      </c>
      <c r="C34" s="17">
        <f>'WP INFO'!E9</f>
        <v>43.265753424657532</v>
      </c>
      <c r="D34" s="26" t="s">
        <v>30</v>
      </c>
      <c r="E34" s="12"/>
    </row>
    <row r="35" spans="1:5" x14ac:dyDescent="0.3">
      <c r="A35" s="25"/>
      <c r="B35" s="26"/>
      <c r="C35" s="10" t="s">
        <v>123</v>
      </c>
      <c r="D35" s="103">
        <v>0.23330000000000001</v>
      </c>
      <c r="E35" s="12"/>
    </row>
    <row r="36" spans="1:5" x14ac:dyDescent="0.3">
      <c r="A36" s="25"/>
      <c r="B36" s="26"/>
      <c r="C36" s="21" t="s">
        <v>31</v>
      </c>
      <c r="D36" s="27">
        <f>PERCENTRANK('N SAMPLE'!B2:B5001,C34)</f>
        <v>0.49299999999999999</v>
      </c>
      <c r="E36" s="12"/>
    </row>
    <row r="37" spans="1:5" x14ac:dyDescent="0.3">
      <c r="A37" s="20"/>
      <c r="B37" s="26"/>
      <c r="C37" s="21" t="s">
        <v>122</v>
      </c>
      <c r="D37" s="103">
        <v>0.1222</v>
      </c>
      <c r="E37" s="12"/>
    </row>
    <row r="38" spans="1:5" x14ac:dyDescent="0.3">
      <c r="A38" s="25"/>
      <c r="B38" s="26"/>
      <c r="C38" s="21" t="s">
        <v>32</v>
      </c>
      <c r="D38" s="28">
        <f>EDATE('WP INFO'!B2, B131)</f>
        <v>44129</v>
      </c>
      <c r="E38" s="12"/>
    </row>
    <row r="39" spans="1:5" x14ac:dyDescent="0.3">
      <c r="A39" s="25"/>
      <c r="B39" s="26"/>
      <c r="C39" s="21" t="s">
        <v>33</v>
      </c>
      <c r="D39" s="28">
        <f>EDATE('WP INFO'!B2, B137)</f>
        <v>44160</v>
      </c>
      <c r="E39" s="12"/>
    </row>
    <row r="40" spans="1:5" x14ac:dyDescent="0.3">
      <c r="A40" s="15"/>
      <c r="B40" s="11"/>
      <c r="C40" s="11"/>
      <c r="D40" s="11"/>
      <c r="E40" s="12"/>
    </row>
    <row r="41" spans="1:5" ht="15" thickBot="1" x14ac:dyDescent="0.35">
      <c r="A41" s="29"/>
      <c r="B41" s="30"/>
      <c r="C41" s="30"/>
      <c r="D41" s="30"/>
      <c r="E41" s="31"/>
    </row>
    <row r="42" spans="1:5" ht="15" thickBot="1" x14ac:dyDescent="0.35">
      <c r="A42" s="5"/>
      <c r="B42" s="5"/>
      <c r="C42" s="5"/>
      <c r="D42" s="5"/>
      <c r="E42" s="5"/>
    </row>
    <row r="43" spans="1:5" ht="15" thickBot="1" x14ac:dyDescent="0.35">
      <c r="A43" s="109" t="s">
        <v>34</v>
      </c>
      <c r="B43" s="110"/>
      <c r="C43" s="110"/>
      <c r="D43" s="110"/>
      <c r="E43" s="111"/>
    </row>
    <row r="44" spans="1:5" x14ac:dyDescent="0.3">
      <c r="A44" s="32"/>
      <c r="B44" s="7"/>
      <c r="C44" s="7"/>
      <c r="D44" s="7"/>
      <c r="E44" s="8"/>
    </row>
    <row r="45" spans="1:5" x14ac:dyDescent="0.3">
      <c r="A45" s="20" t="s">
        <v>10</v>
      </c>
      <c r="B45" s="5">
        <f>B15-5</f>
        <v>32.87926332306921</v>
      </c>
      <c r="D45" s="26"/>
      <c r="E45" s="12"/>
    </row>
    <row r="46" spans="1:5" x14ac:dyDescent="0.3">
      <c r="A46" s="20" t="s">
        <v>8</v>
      </c>
      <c r="B46" s="5">
        <f>B14+5</f>
        <v>54.109503614272619</v>
      </c>
      <c r="D46" s="26"/>
      <c r="E46" s="12"/>
    </row>
    <row r="47" spans="1:5" x14ac:dyDescent="0.3">
      <c r="A47" s="20" t="s">
        <v>35</v>
      </c>
      <c r="B47">
        <f>COUNT('N SAMPLE'!B2:B5001)</f>
        <v>5000</v>
      </c>
      <c r="D47" s="26"/>
      <c r="E47" s="12"/>
    </row>
    <row r="48" spans="1:5" x14ac:dyDescent="0.3">
      <c r="A48" s="25"/>
      <c r="B48" s="26"/>
      <c r="C48" s="26"/>
      <c r="D48" s="26"/>
      <c r="E48" s="12"/>
    </row>
    <row r="49" spans="1:5" x14ac:dyDescent="0.3">
      <c r="A49" s="33" t="s">
        <v>36</v>
      </c>
      <c r="B49" s="23" t="s">
        <v>37</v>
      </c>
      <c r="C49" s="23" t="s">
        <v>38</v>
      </c>
      <c r="D49" s="23" t="s">
        <v>39</v>
      </c>
      <c r="E49" s="12"/>
    </row>
    <row r="50" spans="1:5" x14ac:dyDescent="0.3">
      <c r="A50" s="15">
        <f>B45</f>
        <v>32.87926332306921</v>
      </c>
      <c r="B50" s="26">
        <f t="array" ref="B50:B90">FREQUENCY('N SAMPLE'!B2:B5001,A50:A90)</f>
        <v>0</v>
      </c>
      <c r="C50" s="34">
        <f>(B50/$B$47)/($A$51-$A$50)</f>
        <v>0</v>
      </c>
      <c r="D50" s="35">
        <f>SUM($B50:B$50)/$B$47</f>
        <v>0</v>
      </c>
      <c r="E50" s="12"/>
    </row>
    <row r="51" spans="1:5" x14ac:dyDescent="0.3">
      <c r="A51" s="15">
        <f>($B$46-$B$45)/40+A50</f>
        <v>33.410019330349293</v>
      </c>
      <c r="B51" s="26">
        <v>0</v>
      </c>
      <c r="C51" s="34">
        <f t="shared" ref="C51:C90" si="0">(B51/$B$47)/($A$51-$A$50)</f>
        <v>0</v>
      </c>
      <c r="D51" s="35">
        <f>SUM($B$50:B51)/$B$47</f>
        <v>0</v>
      </c>
      <c r="E51" s="12"/>
    </row>
    <row r="52" spans="1:5" x14ac:dyDescent="0.3">
      <c r="A52" s="15">
        <f t="shared" ref="A52:A90" si="1">($B$46-$B$45)/40+A51</f>
        <v>33.940775337629375</v>
      </c>
      <c r="B52" s="26">
        <v>0</v>
      </c>
      <c r="C52" s="34">
        <f t="shared" si="0"/>
        <v>0</v>
      </c>
      <c r="D52" s="35">
        <f>SUM($B$50:B52)/$B$47</f>
        <v>0</v>
      </c>
      <c r="E52" s="12"/>
    </row>
    <row r="53" spans="1:5" x14ac:dyDescent="0.3">
      <c r="A53" s="15">
        <f t="shared" si="1"/>
        <v>34.471531344909458</v>
      </c>
      <c r="B53" s="26">
        <v>0</v>
      </c>
      <c r="C53" s="34">
        <f t="shared" si="0"/>
        <v>0</v>
      </c>
      <c r="D53" s="35">
        <f>SUM($B$50:B53)/$B$47</f>
        <v>0</v>
      </c>
      <c r="E53" s="12"/>
    </row>
    <row r="54" spans="1:5" x14ac:dyDescent="0.3">
      <c r="A54" s="15">
        <f t="shared" si="1"/>
        <v>35.002287352189541</v>
      </c>
      <c r="B54" s="26">
        <v>0</v>
      </c>
      <c r="C54" s="34">
        <f t="shared" si="0"/>
        <v>0</v>
      </c>
      <c r="D54" s="35">
        <f>SUM($B$50:B54)/$B$47</f>
        <v>0</v>
      </c>
      <c r="E54" s="12"/>
    </row>
    <row r="55" spans="1:5" x14ac:dyDescent="0.3">
      <c r="A55" s="15">
        <f t="shared" si="1"/>
        <v>35.533043359469623</v>
      </c>
      <c r="B55" s="26">
        <v>0</v>
      </c>
      <c r="C55" s="34">
        <f t="shared" si="0"/>
        <v>0</v>
      </c>
      <c r="D55" s="35">
        <f>SUM($B$50:B55)/$B$47</f>
        <v>0</v>
      </c>
      <c r="E55" s="12"/>
    </row>
    <row r="56" spans="1:5" x14ac:dyDescent="0.3">
      <c r="A56" s="15">
        <f t="shared" si="1"/>
        <v>36.063799366749706</v>
      </c>
      <c r="B56" s="26">
        <v>0</v>
      </c>
      <c r="C56" s="34">
        <f t="shared" si="0"/>
        <v>0</v>
      </c>
      <c r="D56" s="35">
        <f>SUM($B$50:B56)/$B$47</f>
        <v>0</v>
      </c>
      <c r="E56" s="12"/>
    </row>
    <row r="57" spans="1:5" x14ac:dyDescent="0.3">
      <c r="A57" s="15">
        <f t="shared" si="1"/>
        <v>36.594555374029788</v>
      </c>
      <c r="B57" s="26">
        <v>0</v>
      </c>
      <c r="C57" s="34">
        <f>(B57/$B$47)/($A$51-$A$50)</f>
        <v>0</v>
      </c>
      <c r="D57" s="35">
        <f>SUM($B$50:B57)/$B$47</f>
        <v>0</v>
      </c>
      <c r="E57" s="12"/>
    </row>
    <row r="58" spans="1:5" x14ac:dyDescent="0.3">
      <c r="A58" s="15">
        <f t="shared" si="1"/>
        <v>37.125311381309871</v>
      </c>
      <c r="B58" s="26">
        <v>0</v>
      </c>
      <c r="C58" s="34">
        <f t="shared" si="0"/>
        <v>0</v>
      </c>
      <c r="D58" s="35">
        <f>SUM($B$50:B58)/$B$47</f>
        <v>0</v>
      </c>
      <c r="E58" s="12"/>
    </row>
    <row r="59" spans="1:5" x14ac:dyDescent="0.3">
      <c r="A59" s="15">
        <f t="shared" si="1"/>
        <v>37.656067388589953</v>
      </c>
      <c r="B59" s="26">
        <v>0</v>
      </c>
      <c r="C59" s="34">
        <f t="shared" si="0"/>
        <v>0</v>
      </c>
      <c r="D59" s="35">
        <f>SUM($B$50:B59)/$B$47</f>
        <v>0</v>
      </c>
      <c r="E59" s="12"/>
    </row>
    <row r="60" spans="1:5" x14ac:dyDescent="0.3">
      <c r="A60" s="15">
        <f t="shared" si="1"/>
        <v>38.186823395870036</v>
      </c>
      <c r="B60" s="26">
        <v>3</v>
      </c>
      <c r="C60" s="34">
        <f>(B60/$B$47)/($A$51-$A$50)</f>
        <v>1.1304629467592197E-3</v>
      </c>
      <c r="D60" s="35">
        <f>SUM($B$50:B60)/$B$47</f>
        <v>5.9999999999999995E-4</v>
      </c>
      <c r="E60" s="12"/>
    </row>
    <row r="61" spans="1:5" x14ac:dyDescent="0.3">
      <c r="A61" s="15">
        <f t="shared" si="1"/>
        <v>38.717579403150118</v>
      </c>
      <c r="B61" s="26">
        <v>10</v>
      </c>
      <c r="C61" s="34">
        <f t="shared" si="0"/>
        <v>3.7682098225307326E-3</v>
      </c>
      <c r="D61" s="35">
        <f>SUM($B$50:B61)/$B$47</f>
        <v>2.5999999999999999E-3</v>
      </c>
      <c r="E61" s="12"/>
    </row>
    <row r="62" spans="1:5" x14ac:dyDescent="0.3">
      <c r="A62" s="15">
        <f t="shared" si="1"/>
        <v>39.248335410430201</v>
      </c>
      <c r="B62" s="26">
        <v>5</v>
      </c>
      <c r="C62" s="34">
        <f t="shared" si="0"/>
        <v>1.8841049112653663E-3</v>
      </c>
      <c r="D62" s="35">
        <f>SUM($B$50:B62)/$B$47</f>
        <v>3.5999999999999999E-3</v>
      </c>
      <c r="E62" s="12"/>
    </row>
    <row r="63" spans="1:5" x14ac:dyDescent="0.3">
      <c r="A63" s="15">
        <f t="shared" si="1"/>
        <v>39.779091417710283</v>
      </c>
      <c r="B63" s="26">
        <v>24</v>
      </c>
      <c r="C63" s="34">
        <f t="shared" si="0"/>
        <v>9.0437035740737574E-3</v>
      </c>
      <c r="D63" s="35">
        <f>SUM($B$50:B63)/$B$47</f>
        <v>8.3999999999999995E-3</v>
      </c>
      <c r="E63" s="12"/>
    </row>
    <row r="64" spans="1:5" x14ac:dyDescent="0.3">
      <c r="A64" s="15">
        <f t="shared" si="1"/>
        <v>40.309847424990366</v>
      </c>
      <c r="B64" s="26">
        <v>76</v>
      </c>
      <c r="C64" s="34">
        <f t="shared" si="0"/>
        <v>2.8638394651233568E-2</v>
      </c>
      <c r="D64" s="35">
        <f>SUM($B$50:B64)/$B$47</f>
        <v>2.3599999999999999E-2</v>
      </c>
      <c r="E64" s="12"/>
    </row>
    <row r="65" spans="1:5" x14ac:dyDescent="0.3">
      <c r="A65" s="15">
        <f t="shared" si="1"/>
        <v>40.840603432270449</v>
      </c>
      <c r="B65" s="26">
        <v>132</v>
      </c>
      <c r="C65" s="34">
        <f t="shared" si="0"/>
        <v>4.9740369657405671E-2</v>
      </c>
      <c r="D65" s="35">
        <f>SUM($B$50:B65)/$B$47</f>
        <v>0.05</v>
      </c>
      <c r="E65" s="12"/>
    </row>
    <row r="66" spans="1:5" x14ac:dyDescent="0.3">
      <c r="A66" s="15">
        <f t="shared" si="1"/>
        <v>41.371359439550531</v>
      </c>
      <c r="B66" s="26">
        <v>268</v>
      </c>
      <c r="C66" s="34">
        <f t="shared" si="0"/>
        <v>0.10098802324382364</v>
      </c>
      <c r="D66" s="35">
        <f>SUM($B$50:B66)/$B$47</f>
        <v>0.1036</v>
      </c>
      <c r="E66" s="12"/>
    </row>
    <row r="67" spans="1:5" x14ac:dyDescent="0.3">
      <c r="A67" s="15">
        <f t="shared" si="1"/>
        <v>41.902115446830614</v>
      </c>
      <c r="B67" s="26">
        <v>378</v>
      </c>
      <c r="C67" s="34">
        <f t="shared" si="0"/>
        <v>0.1424383312916617</v>
      </c>
      <c r="D67" s="35">
        <f>SUM($B$50:B67)/$B$47</f>
        <v>0.1792</v>
      </c>
      <c r="E67" s="12"/>
    </row>
    <row r="68" spans="1:5" x14ac:dyDescent="0.3">
      <c r="A68" s="15">
        <f t="shared" si="1"/>
        <v>42.432871454110696</v>
      </c>
      <c r="B68" s="26">
        <v>534</v>
      </c>
      <c r="C68" s="34">
        <f t="shared" si="0"/>
        <v>0.20122240452314114</v>
      </c>
      <c r="D68" s="35">
        <f>SUM($B$50:B68)/$B$47</f>
        <v>0.28599999999999998</v>
      </c>
      <c r="E68" s="12"/>
    </row>
    <row r="69" spans="1:5" x14ac:dyDescent="0.3">
      <c r="A69" s="15">
        <f t="shared" si="1"/>
        <v>42.963627461390779</v>
      </c>
      <c r="B69" s="26">
        <v>639</v>
      </c>
      <c r="C69" s="34">
        <f t="shared" si="0"/>
        <v>0.2407886076597138</v>
      </c>
      <c r="D69" s="35">
        <f>SUM($B$50:B69)/$B$47</f>
        <v>0.4138</v>
      </c>
      <c r="E69" s="12"/>
    </row>
    <row r="70" spans="1:5" x14ac:dyDescent="0.3">
      <c r="A70" s="15">
        <f t="shared" si="1"/>
        <v>43.494383468670861</v>
      </c>
      <c r="B70" s="26">
        <v>669</v>
      </c>
      <c r="C70" s="34">
        <f t="shared" si="0"/>
        <v>0.25209323712730602</v>
      </c>
      <c r="D70" s="35">
        <f>SUM($B$50:B70)/$B$47</f>
        <v>0.54759999999999998</v>
      </c>
      <c r="E70" s="12"/>
    </row>
    <row r="71" spans="1:5" x14ac:dyDescent="0.3">
      <c r="A71" s="15">
        <f t="shared" si="1"/>
        <v>44.025139475950944</v>
      </c>
      <c r="B71" s="26">
        <v>682</v>
      </c>
      <c r="C71" s="34">
        <f t="shared" si="0"/>
        <v>0.25699190989659593</v>
      </c>
      <c r="D71" s="35">
        <f>SUM($B$50:B71)/$B$47</f>
        <v>0.68400000000000005</v>
      </c>
      <c r="E71" s="12"/>
    </row>
    <row r="72" spans="1:5" x14ac:dyDescent="0.3">
      <c r="A72" s="15">
        <f t="shared" si="1"/>
        <v>44.555895483231026</v>
      </c>
      <c r="B72" s="26">
        <v>537</v>
      </c>
      <c r="C72" s="34">
        <f t="shared" si="0"/>
        <v>0.20235286746990033</v>
      </c>
      <c r="D72" s="35">
        <f>SUM($B$50:B72)/$B$47</f>
        <v>0.79139999999999999</v>
      </c>
      <c r="E72" s="12"/>
    </row>
    <row r="73" spans="1:5" x14ac:dyDescent="0.3">
      <c r="A73" s="15">
        <f t="shared" si="1"/>
        <v>45.086651490511109</v>
      </c>
      <c r="B73" s="26">
        <v>457</v>
      </c>
      <c r="C73" s="34">
        <f t="shared" si="0"/>
        <v>0.17220718888965447</v>
      </c>
      <c r="D73" s="35">
        <f>SUM($B$50:B73)/$B$47</f>
        <v>0.88280000000000003</v>
      </c>
      <c r="E73" s="12"/>
    </row>
    <row r="74" spans="1:5" x14ac:dyDescent="0.3">
      <c r="A74" s="15">
        <f t="shared" si="1"/>
        <v>45.617407497791191</v>
      </c>
      <c r="B74" s="26">
        <v>252</v>
      </c>
      <c r="C74" s="34">
        <f t="shared" si="0"/>
        <v>9.4958887527774455E-2</v>
      </c>
      <c r="D74" s="35">
        <f>SUM($B$50:B74)/$B$47</f>
        <v>0.93320000000000003</v>
      </c>
      <c r="E74" s="12"/>
    </row>
    <row r="75" spans="1:5" x14ac:dyDescent="0.3">
      <c r="A75" s="15">
        <f t="shared" si="1"/>
        <v>46.148163505071274</v>
      </c>
      <c r="B75" s="26">
        <v>164</v>
      </c>
      <c r="C75" s="34">
        <f t="shared" si="0"/>
        <v>6.1798641089504017E-2</v>
      </c>
      <c r="D75" s="35">
        <f>SUM($B$50:B75)/$B$47</f>
        <v>0.96599999999999997</v>
      </c>
      <c r="E75" s="12"/>
    </row>
    <row r="76" spans="1:5" x14ac:dyDescent="0.3">
      <c r="A76" s="15">
        <f t="shared" si="1"/>
        <v>46.678919512351357</v>
      </c>
      <c r="B76" s="26">
        <v>113</v>
      </c>
      <c r="C76" s="34">
        <f t="shared" si="0"/>
        <v>4.2580770994597276E-2</v>
      </c>
      <c r="D76" s="35">
        <f>SUM($B$50:B76)/$B$47</f>
        <v>0.98860000000000003</v>
      </c>
      <c r="E76" s="12"/>
    </row>
    <row r="77" spans="1:5" x14ac:dyDescent="0.3">
      <c r="A77" s="15">
        <f t="shared" si="1"/>
        <v>47.209675519631439</v>
      </c>
      <c r="B77" s="26">
        <v>41</v>
      </c>
      <c r="C77" s="34">
        <f t="shared" si="0"/>
        <v>1.5449660272376004E-2</v>
      </c>
      <c r="D77" s="35">
        <f>SUM($B$50:B77)/$B$47</f>
        <v>0.99680000000000002</v>
      </c>
      <c r="E77" s="12"/>
    </row>
    <row r="78" spans="1:5" x14ac:dyDescent="0.3">
      <c r="A78" s="15">
        <f t="shared" si="1"/>
        <v>47.740431526911522</v>
      </c>
      <c r="B78" s="26">
        <v>10</v>
      </c>
      <c r="C78" s="34">
        <f t="shared" si="0"/>
        <v>3.7682098225307326E-3</v>
      </c>
      <c r="D78" s="35">
        <f>SUM($B$50:B78)/$B$47</f>
        <v>0.99880000000000002</v>
      </c>
      <c r="E78" s="12"/>
    </row>
    <row r="79" spans="1:5" x14ac:dyDescent="0.3">
      <c r="A79" s="15">
        <f t="shared" si="1"/>
        <v>48.271187534191604</v>
      </c>
      <c r="B79" s="26">
        <v>4</v>
      </c>
      <c r="C79" s="34">
        <f t="shared" si="0"/>
        <v>1.507283929012293E-3</v>
      </c>
      <c r="D79" s="35">
        <f>SUM($B$50:B79)/$B$47</f>
        <v>0.99960000000000004</v>
      </c>
      <c r="E79" s="12"/>
    </row>
    <row r="80" spans="1:5" x14ac:dyDescent="0.3">
      <c r="A80" s="15">
        <f t="shared" si="1"/>
        <v>48.801943541471687</v>
      </c>
      <c r="B80" s="26">
        <v>1</v>
      </c>
      <c r="C80" s="34">
        <f t="shared" si="0"/>
        <v>3.7682098225307324E-4</v>
      </c>
      <c r="D80" s="35">
        <f>SUM($B$50:B80)/$B$47</f>
        <v>0.99980000000000002</v>
      </c>
      <c r="E80" s="12"/>
    </row>
    <row r="81" spans="1:5" x14ac:dyDescent="0.3">
      <c r="A81" s="15">
        <f t="shared" si="1"/>
        <v>49.332699548751769</v>
      </c>
      <c r="B81" s="26">
        <v>1</v>
      </c>
      <c r="C81" s="34">
        <f t="shared" si="0"/>
        <v>3.7682098225307324E-4</v>
      </c>
      <c r="D81" s="35">
        <f>SUM($B$50:B81)/$B$47</f>
        <v>1</v>
      </c>
      <c r="E81" s="12"/>
    </row>
    <row r="82" spans="1:5" x14ac:dyDescent="0.3">
      <c r="A82" s="15">
        <f t="shared" si="1"/>
        <v>49.863455556031852</v>
      </c>
      <c r="B82" s="26">
        <v>0</v>
      </c>
      <c r="C82" s="34">
        <f t="shared" si="0"/>
        <v>0</v>
      </c>
      <c r="D82" s="35">
        <f>SUM($B$50:B82)/$B$47</f>
        <v>1</v>
      </c>
      <c r="E82" s="12"/>
    </row>
    <row r="83" spans="1:5" x14ac:dyDescent="0.3">
      <c r="A83" s="15">
        <f t="shared" si="1"/>
        <v>50.394211563311934</v>
      </c>
      <c r="B83" s="26">
        <v>0</v>
      </c>
      <c r="C83" s="34">
        <f t="shared" si="0"/>
        <v>0</v>
      </c>
      <c r="D83" s="35">
        <f>SUM($B$50:B83)/$B$47</f>
        <v>1</v>
      </c>
      <c r="E83" s="12"/>
    </row>
    <row r="84" spans="1:5" x14ac:dyDescent="0.3">
      <c r="A84" s="15">
        <f t="shared" si="1"/>
        <v>50.924967570592017</v>
      </c>
      <c r="B84" s="26">
        <v>0</v>
      </c>
      <c r="C84" s="34">
        <f t="shared" si="0"/>
        <v>0</v>
      </c>
      <c r="D84" s="35">
        <f>SUM($B$50:B84)/$B$47</f>
        <v>1</v>
      </c>
      <c r="E84" s="12"/>
    </row>
    <row r="85" spans="1:5" x14ac:dyDescent="0.3">
      <c r="A85" s="15">
        <f t="shared" si="1"/>
        <v>51.455723577872099</v>
      </c>
      <c r="B85" s="26">
        <v>0</v>
      </c>
      <c r="C85" s="34">
        <f t="shared" si="0"/>
        <v>0</v>
      </c>
      <c r="D85" s="35">
        <f>SUM($B$50:B85)/$B$47</f>
        <v>1</v>
      </c>
      <c r="E85" s="12"/>
    </row>
    <row r="86" spans="1:5" x14ac:dyDescent="0.3">
      <c r="A86" s="15">
        <f t="shared" si="1"/>
        <v>51.986479585152182</v>
      </c>
      <c r="B86" s="26">
        <v>0</v>
      </c>
      <c r="C86" s="34">
        <f t="shared" si="0"/>
        <v>0</v>
      </c>
      <c r="D86" s="35">
        <f>SUM($B$50:B86)/$B$47</f>
        <v>1</v>
      </c>
      <c r="E86" s="12"/>
    </row>
    <row r="87" spans="1:5" x14ac:dyDescent="0.3">
      <c r="A87" s="15">
        <f t="shared" si="1"/>
        <v>52.517235592432264</v>
      </c>
      <c r="B87" s="26">
        <v>0</v>
      </c>
      <c r="C87" s="34">
        <f t="shared" si="0"/>
        <v>0</v>
      </c>
      <c r="D87" s="35">
        <f>SUM($B$50:B87)/$B$47</f>
        <v>1</v>
      </c>
      <c r="E87" s="12"/>
    </row>
    <row r="88" spans="1:5" x14ac:dyDescent="0.3">
      <c r="A88" s="15">
        <f t="shared" si="1"/>
        <v>53.047991599712347</v>
      </c>
      <c r="B88" s="26">
        <v>0</v>
      </c>
      <c r="C88" s="34">
        <f t="shared" si="0"/>
        <v>0</v>
      </c>
      <c r="D88" s="35">
        <f>SUM($B$50:B88)/$B$47</f>
        <v>1</v>
      </c>
      <c r="E88" s="12"/>
    </row>
    <row r="89" spans="1:5" x14ac:dyDescent="0.3">
      <c r="A89" s="15">
        <f t="shared" si="1"/>
        <v>53.57874760699243</v>
      </c>
      <c r="B89" s="26">
        <v>0</v>
      </c>
      <c r="C89" s="34">
        <f t="shared" si="0"/>
        <v>0</v>
      </c>
      <c r="D89" s="35">
        <f>SUM($B$50:B89)/$B$47</f>
        <v>1</v>
      </c>
      <c r="E89" s="12"/>
    </row>
    <row r="90" spans="1:5" x14ac:dyDescent="0.3">
      <c r="A90" s="15">
        <f t="shared" si="1"/>
        <v>54.109503614272512</v>
      </c>
      <c r="B90" s="26">
        <v>0</v>
      </c>
      <c r="C90" s="34">
        <f t="shared" si="0"/>
        <v>0</v>
      </c>
      <c r="D90" s="35">
        <f>SUM($B$50:B90)/$B$47</f>
        <v>1</v>
      </c>
      <c r="E90" s="12"/>
    </row>
    <row r="91" spans="1:5" ht="15" thickBot="1" x14ac:dyDescent="0.35">
      <c r="A91" s="29"/>
      <c r="B91" s="30"/>
      <c r="C91" s="30"/>
      <c r="D91" s="30"/>
      <c r="E91" s="31"/>
    </row>
    <row r="92" spans="1:5" x14ac:dyDescent="0.3">
      <c r="A92" s="13"/>
      <c r="B92" s="13"/>
      <c r="C92" s="13"/>
      <c r="D92" s="13"/>
      <c r="E92" s="13"/>
    </row>
    <row r="93" spans="1:5" x14ac:dyDescent="0.3">
      <c r="A93" s="13"/>
      <c r="B93" s="13"/>
      <c r="C93" s="13"/>
      <c r="D93" s="13"/>
      <c r="E93" s="13"/>
    </row>
    <row r="94" spans="1:5" x14ac:dyDescent="0.3">
      <c r="A94" s="13"/>
      <c r="B94" s="13"/>
      <c r="C94" s="13"/>
      <c r="D94" s="13"/>
      <c r="E94" s="13"/>
    </row>
    <row r="95" spans="1:5" x14ac:dyDescent="0.3">
      <c r="A95" s="13"/>
      <c r="B95" s="13"/>
      <c r="C95" s="13"/>
      <c r="D95" s="13"/>
      <c r="E95" s="13"/>
    </row>
    <row r="96" spans="1:5" x14ac:dyDescent="0.3">
      <c r="A96" s="13"/>
      <c r="B96" s="13"/>
      <c r="C96" s="13"/>
      <c r="D96" s="13"/>
      <c r="E96" s="13"/>
    </row>
    <row r="97" spans="1:5" x14ac:dyDescent="0.3">
      <c r="A97" s="13"/>
      <c r="B97" s="13"/>
      <c r="C97" s="13"/>
      <c r="D97" s="13"/>
      <c r="E97" s="13"/>
    </row>
    <row r="98" spans="1:5" x14ac:dyDescent="0.3">
      <c r="A98" s="13"/>
      <c r="B98" s="13"/>
      <c r="C98" s="13"/>
      <c r="D98" s="13"/>
      <c r="E98" s="13"/>
    </row>
    <row r="99" spans="1:5" x14ac:dyDescent="0.3">
      <c r="A99" s="13"/>
      <c r="B99" s="13"/>
      <c r="C99" s="13"/>
      <c r="D99" s="13"/>
      <c r="E99" s="13"/>
    </row>
    <row r="100" spans="1:5" x14ac:dyDescent="0.3">
      <c r="A100" s="13"/>
      <c r="B100" s="13"/>
      <c r="C100" s="13"/>
      <c r="D100" s="13"/>
      <c r="E100" s="13"/>
    </row>
    <row r="101" spans="1:5" x14ac:dyDescent="0.3">
      <c r="A101" s="13"/>
      <c r="B101" s="13"/>
      <c r="C101" s="13"/>
      <c r="D101" s="13"/>
      <c r="E101" s="13"/>
    </row>
    <row r="102" spans="1:5" x14ac:dyDescent="0.3">
      <c r="A102" s="13"/>
      <c r="B102" s="13"/>
      <c r="C102" s="13"/>
      <c r="D102" s="13"/>
      <c r="E102" s="13"/>
    </row>
    <row r="103" spans="1:5" x14ac:dyDescent="0.3">
      <c r="A103" s="13"/>
      <c r="B103" s="13"/>
      <c r="C103" s="13"/>
      <c r="D103" s="13"/>
      <c r="E103" s="13"/>
    </row>
    <row r="104" spans="1:5" x14ac:dyDescent="0.3">
      <c r="A104" s="13"/>
      <c r="B104" s="13"/>
      <c r="C104" s="13"/>
      <c r="D104" s="13"/>
      <c r="E104" s="13"/>
    </row>
    <row r="105" spans="1:5" x14ac:dyDescent="0.3">
      <c r="A105" s="13"/>
      <c r="B105" s="13"/>
      <c r="C105" s="13"/>
      <c r="D105" s="13"/>
      <c r="E105" s="13"/>
    </row>
    <row r="106" spans="1:5" x14ac:dyDescent="0.3">
      <c r="A106" s="13"/>
      <c r="B106" s="13"/>
      <c r="C106" s="13"/>
      <c r="D106" s="13"/>
      <c r="E106" s="13"/>
    </row>
    <row r="107" spans="1:5" x14ac:dyDescent="0.3">
      <c r="A107" s="13"/>
      <c r="B107" s="13"/>
      <c r="C107" s="13"/>
      <c r="D107" s="13"/>
      <c r="E107" s="13"/>
    </row>
    <row r="108" spans="1:5" x14ac:dyDescent="0.3">
      <c r="A108" s="13"/>
      <c r="B108" s="13"/>
      <c r="C108" s="13"/>
      <c r="D108" s="13"/>
      <c r="E108" s="13"/>
    </row>
    <row r="109" spans="1:5" x14ac:dyDescent="0.3">
      <c r="A109" s="13"/>
      <c r="B109" s="13"/>
      <c r="C109" s="13"/>
      <c r="D109" s="13"/>
      <c r="E109" s="13"/>
    </row>
    <row r="110" spans="1:5" x14ac:dyDescent="0.3">
      <c r="A110" s="13"/>
      <c r="B110" s="13"/>
      <c r="C110" s="13"/>
      <c r="D110" s="13"/>
      <c r="E110" s="13"/>
    </row>
    <row r="111" spans="1:5" x14ac:dyDescent="0.3">
      <c r="A111" s="13"/>
      <c r="B111" s="13"/>
      <c r="C111" s="13"/>
      <c r="D111" s="13"/>
      <c r="E111" s="13"/>
    </row>
    <row r="112" spans="1:5" x14ac:dyDescent="0.3">
      <c r="A112" s="13"/>
      <c r="B112" s="13"/>
      <c r="C112" s="13"/>
      <c r="D112" s="13"/>
      <c r="E112" s="13"/>
    </row>
    <row r="113" spans="1:5" x14ac:dyDescent="0.3">
      <c r="A113" s="13"/>
      <c r="B113" s="13"/>
      <c r="C113" s="13"/>
      <c r="D113" s="13"/>
      <c r="E113" s="13"/>
    </row>
    <row r="114" spans="1:5" x14ac:dyDescent="0.3">
      <c r="A114" s="13"/>
      <c r="B114" s="13"/>
      <c r="C114" s="13"/>
      <c r="D114" s="13"/>
      <c r="E114" s="13"/>
    </row>
    <row r="115" spans="1:5" x14ac:dyDescent="0.3">
      <c r="A115" s="13"/>
      <c r="B115" s="13"/>
      <c r="C115" s="13"/>
      <c r="D115" s="13"/>
      <c r="E115" s="13"/>
    </row>
    <row r="116" spans="1:5" x14ac:dyDescent="0.3">
      <c r="A116" s="13"/>
      <c r="B116" s="13"/>
      <c r="C116" s="13"/>
      <c r="D116" s="13"/>
      <c r="E116" s="13"/>
    </row>
    <row r="117" spans="1:5" x14ac:dyDescent="0.3">
      <c r="A117" s="13"/>
      <c r="B117" s="13"/>
      <c r="C117" s="13"/>
      <c r="D117" s="13"/>
      <c r="E117" s="13"/>
    </row>
    <row r="118" spans="1:5" ht="15" thickBot="1" x14ac:dyDescent="0.35">
      <c r="A118" s="112" t="s">
        <v>40</v>
      </c>
      <c r="B118" s="112"/>
      <c r="C118" s="112"/>
      <c r="D118" s="112"/>
      <c r="E118" s="112"/>
    </row>
    <row r="119" spans="1:5" x14ac:dyDescent="0.3">
      <c r="A119" s="32"/>
      <c r="B119" s="7"/>
      <c r="C119" s="7"/>
      <c r="D119" s="7"/>
      <c r="E119" s="8"/>
    </row>
    <row r="120" spans="1:5" x14ac:dyDescent="0.3">
      <c r="A120" s="15"/>
      <c r="B120" s="11"/>
      <c r="C120" s="11"/>
      <c r="D120" s="11"/>
      <c r="E120" s="12"/>
    </row>
    <row r="121" spans="1:5" x14ac:dyDescent="0.3">
      <c r="A121" s="36" t="s">
        <v>41</v>
      </c>
      <c r="B121" s="37" t="s">
        <v>42</v>
      </c>
      <c r="C121" s="37" t="s">
        <v>43</v>
      </c>
      <c r="D121" s="38" t="s">
        <v>44</v>
      </c>
      <c r="E121" s="12"/>
    </row>
    <row r="122" spans="1:5" x14ac:dyDescent="0.3">
      <c r="A122" s="39">
        <v>0.05</v>
      </c>
      <c r="B122" s="40">
        <f>_xlfn.PERCENTILE.INC('N SAMPLE'!$B$2:$B$5001,A122)</f>
        <v>40.843680426731275</v>
      </c>
      <c r="C122" s="41">
        <f>(B122/$C$34)-1</f>
        <v>-5.5981297127854823E-2</v>
      </c>
      <c r="D122" s="11">
        <f>C122*$C$34</f>
        <v>-2.4220729979262559</v>
      </c>
      <c r="E122" s="42">
        <f>$C$34</f>
        <v>43.265753424657532</v>
      </c>
    </row>
    <row r="123" spans="1:5" x14ac:dyDescent="0.3">
      <c r="A123" s="39">
        <v>0.1</v>
      </c>
      <c r="B123" s="40">
        <f>_xlfn.PERCENTILE.INC('N SAMPLE'!$B$2:$B$5001,A123)</f>
        <v>41.345581921573746</v>
      </c>
      <c r="C123" s="41">
        <f t="shared" ref="C123:C140" si="2">(B123/$C$34)-1</f>
        <v>-4.4380863641437562E-2</v>
      </c>
      <c r="D123" s="11">
        <f t="shared" ref="D123:D140" si="3">C123*$C$34</f>
        <v>-1.9201715030837863</v>
      </c>
      <c r="E123" s="42">
        <f t="shared" ref="E123:E140" si="4">$C$34</f>
        <v>43.265753424657532</v>
      </c>
    </row>
    <row r="124" spans="1:5" x14ac:dyDescent="0.3">
      <c r="A124" s="39">
        <v>0.15</v>
      </c>
      <c r="B124" s="40">
        <f>_xlfn.PERCENTILE.INC('N SAMPLE'!$B$2:$B$5001,A124)</f>
        <v>41.716501552463541</v>
      </c>
      <c r="C124" s="41">
        <f t="shared" si="2"/>
        <v>-3.5807809862639761E-2</v>
      </c>
      <c r="D124" s="11">
        <f t="shared" si="3"/>
        <v>-1.5492518721939921</v>
      </c>
      <c r="E124" s="42">
        <f t="shared" si="4"/>
        <v>43.265753424657532</v>
      </c>
    </row>
    <row r="125" spans="1:5" x14ac:dyDescent="0.3">
      <c r="A125" s="39">
        <v>0.2</v>
      </c>
      <c r="B125" s="40">
        <f>_xlfn.PERCENTILE.INC('N SAMPLE'!$B$2:$B$5001,A125)</f>
        <v>42.007088022224487</v>
      </c>
      <c r="C125" s="41">
        <f t="shared" si="2"/>
        <v>-2.9091493913884325E-2</v>
      </c>
      <c r="D125" s="11">
        <f t="shared" si="3"/>
        <v>-1.2586654024330446</v>
      </c>
      <c r="E125" s="42">
        <f t="shared" si="4"/>
        <v>43.265753424657532</v>
      </c>
    </row>
    <row r="126" spans="1:5" x14ac:dyDescent="0.3">
      <c r="A126" s="39">
        <v>0.25</v>
      </c>
      <c r="B126" s="40">
        <f>_xlfn.PERCENTILE.INC('N SAMPLE'!$B$2:$B$5001,A126)</f>
        <v>42.25386638653405</v>
      </c>
      <c r="C126" s="41">
        <f t="shared" si="2"/>
        <v>-2.338771333048828E-2</v>
      </c>
      <c r="D126" s="11">
        <f t="shared" si="3"/>
        <v>-1.0118870381234819</v>
      </c>
      <c r="E126" s="42">
        <f t="shared" si="4"/>
        <v>43.265753424657532</v>
      </c>
    </row>
    <row r="127" spans="1:5" x14ac:dyDescent="0.3">
      <c r="A127" s="39">
        <v>0.3</v>
      </c>
      <c r="B127" s="40">
        <f>_xlfn.PERCENTILE.INC('N SAMPLE'!$B$2:$B$5001,A127)</f>
        <v>42.499891826675423</v>
      </c>
      <c r="C127" s="41">
        <f t="shared" si="2"/>
        <v>-1.7701335059743584E-2</v>
      </c>
      <c r="D127" s="11">
        <f t="shared" si="3"/>
        <v>-0.7658615979821114</v>
      </c>
      <c r="E127" s="42">
        <f t="shared" si="4"/>
        <v>43.265753424657532</v>
      </c>
    </row>
    <row r="128" spans="1:5" x14ac:dyDescent="0.3">
      <c r="A128" s="39">
        <v>0.35</v>
      </c>
      <c r="B128" s="40">
        <f>_xlfn.PERCENTILE.INC('N SAMPLE'!$B$2:$B$5001,A128)</f>
        <v>42.70996821948038</v>
      </c>
      <c r="C128" s="41">
        <f t="shared" si="2"/>
        <v>-1.2845845990986593E-2</v>
      </c>
      <c r="D128" s="11">
        <f t="shared" si="3"/>
        <v>-0.55578520517715146</v>
      </c>
      <c r="E128" s="42">
        <f t="shared" si="4"/>
        <v>43.265753424657532</v>
      </c>
    </row>
    <row r="129" spans="1:5" x14ac:dyDescent="0.3">
      <c r="A129" s="39">
        <v>0.4</v>
      </c>
      <c r="B129" s="40">
        <f>_xlfn.PERCENTILE.INC('N SAMPLE'!$B$2:$B$5001,A129)</f>
        <v>42.910852441406185</v>
      </c>
      <c r="C129" s="41">
        <f t="shared" si="2"/>
        <v>-8.2028152790489806E-3</v>
      </c>
      <c r="D129" s="11">
        <f t="shared" si="3"/>
        <v>-0.35490098325134656</v>
      </c>
      <c r="E129" s="42">
        <f t="shared" si="4"/>
        <v>43.265753424657532</v>
      </c>
    </row>
    <row r="130" spans="1:5" x14ac:dyDescent="0.3">
      <c r="A130" s="39">
        <v>0.45</v>
      </c>
      <c r="B130" s="40">
        <f>_xlfn.PERCENTILE.INC('N SAMPLE'!$B$2:$B$5001,A130)</f>
        <v>43.090857585515359</v>
      </c>
      <c r="C130" s="41">
        <f t="shared" si="2"/>
        <v>-4.0423620369106628E-3</v>
      </c>
      <c r="D130" s="11">
        <f t="shared" si="3"/>
        <v>-0.1748958391421731</v>
      </c>
      <c r="E130" s="42">
        <f t="shared" si="4"/>
        <v>43.265753424657532</v>
      </c>
    </row>
    <row r="131" spans="1:5" x14ac:dyDescent="0.3">
      <c r="A131" s="39">
        <v>0.5</v>
      </c>
      <c r="B131" s="40">
        <f>_xlfn.PERCENTILE.INC('N SAMPLE'!$B$2:$B$5001,A131)</f>
        <v>43.291351273625736</v>
      </c>
      <c r="C131" s="41">
        <f t="shared" si="2"/>
        <v>5.9164227921693069E-4</v>
      </c>
      <c r="D131" s="11">
        <f t="shared" si="3"/>
        <v>2.5597848968202108E-2</v>
      </c>
      <c r="E131" s="42">
        <f t="shared" si="4"/>
        <v>43.265753424657532</v>
      </c>
    </row>
    <row r="132" spans="1:5" x14ac:dyDescent="0.3">
      <c r="A132" s="39">
        <v>0.55000000000000004</v>
      </c>
      <c r="B132" s="40">
        <f>_xlfn.PERCENTILE.INC('N SAMPLE'!$B$2:$B$5001,A132)</f>
        <v>43.50375917317848</v>
      </c>
      <c r="C132" s="41">
        <f t="shared" si="2"/>
        <v>5.5010193902067517E-3</v>
      </c>
      <c r="D132" s="11">
        <f t="shared" si="3"/>
        <v>0.23800574852094525</v>
      </c>
      <c r="E132" s="42">
        <f t="shared" si="4"/>
        <v>43.265753424657532</v>
      </c>
    </row>
    <row r="133" spans="1:5" x14ac:dyDescent="0.3">
      <c r="A133" s="39">
        <v>0.6</v>
      </c>
      <c r="B133" s="40">
        <f>_xlfn.PERCENTILE.INC('N SAMPLE'!$B$2:$B$5001,A133)</f>
        <v>43.696388539716615</v>
      </c>
      <c r="C133" s="41">
        <f t="shared" si="2"/>
        <v>9.9532558888402178E-3</v>
      </c>
      <c r="D133" s="11">
        <f t="shared" si="3"/>
        <v>0.43063511505908142</v>
      </c>
      <c r="E133" s="42">
        <f t="shared" si="4"/>
        <v>43.265753424657532</v>
      </c>
    </row>
    <row r="134" spans="1:5" x14ac:dyDescent="0.3">
      <c r="A134" s="39">
        <v>0.65</v>
      </c>
      <c r="B134" s="40">
        <f>_xlfn.PERCENTILE.INC('N SAMPLE'!$B$2:$B$5001,A134)</f>
        <v>43.893225659803214</v>
      </c>
      <c r="C134" s="41">
        <f t="shared" si="2"/>
        <v>1.4502746063080885E-2</v>
      </c>
      <c r="D134" s="11">
        <f t="shared" si="3"/>
        <v>0.62747223514568029</v>
      </c>
      <c r="E134" s="42">
        <f t="shared" si="4"/>
        <v>43.265753424657532</v>
      </c>
    </row>
    <row r="135" spans="1:5" x14ac:dyDescent="0.3">
      <c r="A135" s="39">
        <v>0.7</v>
      </c>
      <c r="B135" s="40">
        <f>_xlfn.PERCENTILE.INC('N SAMPLE'!$B$2:$B$5001,A135)</f>
        <v>44.094498357279875</v>
      </c>
      <c r="C135" s="41">
        <f t="shared" si="2"/>
        <v>1.9154755598224105E-2</v>
      </c>
      <c r="D135" s="11">
        <f t="shared" si="3"/>
        <v>0.82874493262234261</v>
      </c>
      <c r="E135" s="42">
        <f t="shared" si="4"/>
        <v>43.265753424657532</v>
      </c>
    </row>
    <row r="136" spans="1:5" x14ac:dyDescent="0.3">
      <c r="A136" s="39">
        <v>0.75</v>
      </c>
      <c r="B136" s="40">
        <f>_xlfn.PERCENTILE.INC('N SAMPLE'!$B$2:$B$5001,A136)</f>
        <v>44.335606526778541</v>
      </c>
      <c r="C136" s="41">
        <f t="shared" si="2"/>
        <v>2.4727481147047037E-2</v>
      </c>
      <c r="D136" s="11">
        <f t="shared" si="3"/>
        <v>1.0698531021210049</v>
      </c>
      <c r="E136" s="42">
        <f t="shared" si="4"/>
        <v>43.265753424657532</v>
      </c>
    </row>
    <row r="137" spans="1:5" x14ac:dyDescent="0.3">
      <c r="A137" s="39">
        <v>0.8</v>
      </c>
      <c r="B137" s="40">
        <f>_xlfn.PERCENTILE.INC('N SAMPLE'!$B$2:$B$5001,A137)</f>
        <v>44.597011581561297</v>
      </c>
      <c r="C137" s="41">
        <f t="shared" si="2"/>
        <v>3.0769327967950399E-2</v>
      </c>
      <c r="D137" s="11">
        <f t="shared" si="3"/>
        <v>1.3312581569037607</v>
      </c>
      <c r="E137" s="42">
        <f t="shared" si="4"/>
        <v>43.265753424657532</v>
      </c>
    </row>
    <row r="138" spans="1:5" x14ac:dyDescent="0.3">
      <c r="A138" s="39">
        <v>0.85</v>
      </c>
      <c r="B138" s="40">
        <f>_xlfn.PERCENTILE.INC('N SAMPLE'!$B$2:$B$5001,A138)</f>
        <v>44.883541436628427</v>
      </c>
      <c r="C138" s="41">
        <f t="shared" si="2"/>
        <v>3.7391883508699042E-2</v>
      </c>
      <c r="D138" s="11">
        <f t="shared" si="3"/>
        <v>1.6177880119708912</v>
      </c>
      <c r="E138" s="42">
        <f t="shared" si="4"/>
        <v>43.265753424657532</v>
      </c>
    </row>
    <row r="139" spans="1:5" x14ac:dyDescent="0.3">
      <c r="A139" s="39">
        <v>0.9</v>
      </c>
      <c r="B139" s="40">
        <f>_xlfn.PERCENTILE.INC('N SAMPLE'!$B$2:$B$5001,A139)</f>
        <v>45.243731247897749</v>
      </c>
      <c r="C139" s="41">
        <f t="shared" si="2"/>
        <v>4.5716939303614534E-2</v>
      </c>
      <c r="D139" s="11">
        <f t="shared" si="3"/>
        <v>1.977977823240221</v>
      </c>
      <c r="E139" s="42">
        <f t="shared" si="4"/>
        <v>43.265753424657532</v>
      </c>
    </row>
    <row r="140" spans="1:5" x14ac:dyDescent="0.3">
      <c r="A140" s="39">
        <v>0.95</v>
      </c>
      <c r="B140" s="40">
        <f>_xlfn.PERCENTILE.INC('N SAMPLE'!$B$2:$B$5001,A140)</f>
        <v>45.855953273524108</v>
      </c>
      <c r="C140" s="41">
        <f t="shared" si="2"/>
        <v>5.9867207753058427E-2</v>
      </c>
      <c r="D140" s="11">
        <f t="shared" si="3"/>
        <v>2.5901998488665714</v>
      </c>
      <c r="E140" s="42">
        <f t="shared" si="4"/>
        <v>43.265753424657532</v>
      </c>
    </row>
    <row r="141" spans="1:5" ht="15" thickBot="1" x14ac:dyDescent="0.35">
      <c r="A141" s="29"/>
      <c r="B141" s="30"/>
      <c r="C141" s="30"/>
      <c r="D141" s="30"/>
      <c r="E141" s="31"/>
    </row>
    <row r="142" spans="1:5" x14ac:dyDescent="0.3">
      <c r="A142" s="13"/>
      <c r="B142" s="13"/>
      <c r="C142" s="13"/>
      <c r="D142" s="13"/>
      <c r="E142" s="13"/>
    </row>
    <row r="143" spans="1:5" x14ac:dyDescent="0.3">
      <c r="A143" s="13"/>
      <c r="B143" s="13"/>
      <c r="C143" s="13"/>
      <c r="D143" s="13"/>
      <c r="E143" s="13"/>
    </row>
    <row r="144" spans="1:5" x14ac:dyDescent="0.3">
      <c r="A144" s="13"/>
      <c r="B144" s="13"/>
      <c r="C144" s="13"/>
      <c r="D144" s="13"/>
      <c r="E144" s="13"/>
    </row>
    <row r="145" spans="1:5" x14ac:dyDescent="0.3">
      <c r="A145" s="13"/>
      <c r="B145" s="13"/>
      <c r="C145" s="13"/>
      <c r="D145" s="13"/>
      <c r="E145" s="13"/>
    </row>
    <row r="146" spans="1:5" x14ac:dyDescent="0.3">
      <c r="A146" s="13"/>
      <c r="B146" s="13"/>
      <c r="C146" s="13"/>
      <c r="D146" s="13"/>
      <c r="E146" s="13"/>
    </row>
    <row r="147" spans="1:5" x14ac:dyDescent="0.3">
      <c r="A147" s="13"/>
      <c r="B147" s="13"/>
      <c r="C147" s="13"/>
      <c r="D147" s="13"/>
      <c r="E147" s="13"/>
    </row>
    <row r="148" spans="1:5" x14ac:dyDescent="0.3">
      <c r="A148" s="13"/>
      <c r="B148" s="13"/>
      <c r="C148" s="13"/>
      <c r="D148" s="13"/>
      <c r="E148" s="13"/>
    </row>
    <row r="149" spans="1:5" x14ac:dyDescent="0.3">
      <c r="A149" s="13"/>
      <c r="B149" s="13"/>
      <c r="C149" s="13"/>
      <c r="D149" s="13"/>
      <c r="E149" s="13"/>
    </row>
    <row r="150" spans="1:5" x14ac:dyDescent="0.3">
      <c r="A150" s="13"/>
      <c r="B150" s="13"/>
      <c r="C150" s="13"/>
      <c r="D150" s="13"/>
      <c r="E150" s="13"/>
    </row>
    <row r="151" spans="1:5" x14ac:dyDescent="0.3">
      <c r="A151" s="13"/>
      <c r="B151" s="13"/>
      <c r="C151" s="13"/>
      <c r="D151" s="13"/>
      <c r="E151" s="13"/>
    </row>
    <row r="152" spans="1:5" x14ac:dyDescent="0.3">
      <c r="A152" s="13"/>
      <c r="B152" s="13"/>
      <c r="C152" s="13"/>
      <c r="D152" s="13"/>
      <c r="E152" s="13"/>
    </row>
    <row r="153" spans="1:5" x14ac:dyDescent="0.3">
      <c r="A153" s="13"/>
      <c r="B153" s="13"/>
      <c r="C153" s="13"/>
      <c r="D153" s="13"/>
      <c r="E153" s="13"/>
    </row>
    <row r="154" spans="1:5" x14ac:dyDescent="0.3">
      <c r="A154" s="13"/>
      <c r="B154" s="13"/>
      <c r="C154" s="13"/>
      <c r="D154" s="13"/>
      <c r="E154" s="13"/>
    </row>
    <row r="155" spans="1:5" x14ac:dyDescent="0.3">
      <c r="A155" s="13"/>
      <c r="B155" s="13"/>
      <c r="C155" s="13"/>
      <c r="D155" s="13"/>
      <c r="E155" s="13"/>
    </row>
    <row r="156" spans="1:5" x14ac:dyDescent="0.3">
      <c r="A156" s="13"/>
      <c r="B156" s="13"/>
      <c r="C156" s="13"/>
      <c r="D156" s="13"/>
      <c r="E156" s="13"/>
    </row>
    <row r="157" spans="1:5" x14ac:dyDescent="0.3">
      <c r="A157" s="13"/>
      <c r="B157" s="13"/>
      <c r="C157" s="13"/>
      <c r="D157" s="13"/>
      <c r="E157" s="13"/>
    </row>
    <row r="158" spans="1:5" x14ac:dyDescent="0.3">
      <c r="A158" s="13"/>
      <c r="B158" s="13"/>
      <c r="C158" s="13"/>
      <c r="D158" s="13"/>
      <c r="E158" s="13"/>
    </row>
    <row r="159" spans="1:5" x14ac:dyDescent="0.3">
      <c r="A159" s="13"/>
      <c r="B159" s="13"/>
      <c r="C159" s="13"/>
      <c r="D159" s="13"/>
      <c r="E159" s="13"/>
    </row>
    <row r="160" spans="1:5" x14ac:dyDescent="0.3">
      <c r="A160" s="13"/>
      <c r="B160" s="13"/>
      <c r="C160" s="13"/>
      <c r="D160" s="13"/>
      <c r="E160" s="13"/>
    </row>
    <row r="161" spans="1:5" x14ac:dyDescent="0.3">
      <c r="A161" s="13"/>
      <c r="B161" s="13"/>
      <c r="C161" s="13"/>
      <c r="D161" s="13"/>
      <c r="E161" s="13"/>
    </row>
    <row r="162" spans="1:5" x14ac:dyDescent="0.3">
      <c r="A162" s="13"/>
      <c r="B162" s="13"/>
      <c r="C162" s="13"/>
      <c r="D162" s="13"/>
      <c r="E162" s="13"/>
    </row>
    <row r="163" spans="1:5" x14ac:dyDescent="0.3">
      <c r="A163" s="13"/>
      <c r="B163" s="13"/>
      <c r="C163" s="13"/>
      <c r="D163" s="13"/>
      <c r="E163" s="13"/>
    </row>
    <row r="164" spans="1:5" x14ac:dyDescent="0.3">
      <c r="A164" s="13"/>
      <c r="B164" s="13"/>
      <c r="C164" s="13"/>
      <c r="D164" s="13"/>
      <c r="E164" s="13"/>
    </row>
    <row r="165" spans="1:5" x14ac:dyDescent="0.3">
      <c r="A165" s="13"/>
      <c r="B165" s="13"/>
      <c r="C165" s="13"/>
      <c r="D165" s="13"/>
      <c r="E165" s="13"/>
    </row>
    <row r="166" spans="1:5" x14ac:dyDescent="0.3">
      <c r="A166" s="13"/>
      <c r="B166" s="13"/>
      <c r="C166" s="13"/>
      <c r="D166" s="13"/>
      <c r="E166" s="13"/>
    </row>
    <row r="167" spans="1:5" x14ac:dyDescent="0.3">
      <c r="A167" s="13"/>
      <c r="B167" s="13"/>
      <c r="C167" s="13"/>
      <c r="D167" s="13"/>
      <c r="E167" s="13"/>
    </row>
    <row r="168" spans="1:5" x14ac:dyDescent="0.3">
      <c r="A168" s="13"/>
      <c r="B168" s="13"/>
      <c r="C168" s="13"/>
      <c r="D168" s="13"/>
      <c r="E168" s="13"/>
    </row>
    <row r="169" spans="1:5" x14ac:dyDescent="0.3">
      <c r="A169" s="13"/>
      <c r="B169" s="13"/>
      <c r="C169" s="13"/>
      <c r="D169" s="13"/>
      <c r="E169" s="13"/>
    </row>
    <row r="170" spans="1:5" x14ac:dyDescent="0.3">
      <c r="A170" s="13"/>
      <c r="B170" s="13"/>
      <c r="C170" s="13"/>
      <c r="D170" s="13"/>
      <c r="E170" s="13"/>
    </row>
    <row r="171" spans="1:5" x14ac:dyDescent="0.3">
      <c r="A171" s="13"/>
      <c r="B171" s="13"/>
      <c r="C171" s="13"/>
      <c r="D171" s="13"/>
      <c r="E171" s="13"/>
    </row>
    <row r="172" spans="1:5" x14ac:dyDescent="0.3">
      <c r="A172" s="13"/>
      <c r="B172" s="13"/>
      <c r="C172" s="13"/>
      <c r="D172" s="13"/>
      <c r="E172" s="13"/>
    </row>
    <row r="173" spans="1:5" x14ac:dyDescent="0.3">
      <c r="A173" s="13"/>
      <c r="B173" s="13"/>
      <c r="C173" s="13"/>
      <c r="D173" s="13"/>
      <c r="E173" s="13"/>
    </row>
    <row r="174" spans="1:5" x14ac:dyDescent="0.3">
      <c r="A174" s="13"/>
      <c r="B174" s="13"/>
      <c r="C174" s="13"/>
      <c r="D174" s="13"/>
      <c r="E174" s="13"/>
    </row>
    <row r="175" spans="1:5" x14ac:dyDescent="0.3">
      <c r="A175" s="13"/>
      <c r="B175" s="13"/>
      <c r="C175" s="13"/>
      <c r="D175" s="13"/>
      <c r="E175" s="13"/>
    </row>
    <row r="176" spans="1:5" x14ac:dyDescent="0.3">
      <c r="A176" s="13"/>
      <c r="B176" s="13"/>
      <c r="C176" s="13"/>
      <c r="D176" s="13"/>
      <c r="E176" s="13"/>
    </row>
    <row r="177" spans="1:5" x14ac:dyDescent="0.3">
      <c r="A177" s="13"/>
      <c r="B177" s="13"/>
      <c r="C177" s="13"/>
      <c r="D177" s="13"/>
      <c r="E177" s="13"/>
    </row>
    <row r="178" spans="1:5" x14ac:dyDescent="0.3">
      <c r="A178" s="13"/>
      <c r="B178" s="13"/>
      <c r="C178" s="13"/>
      <c r="D178" s="13"/>
      <c r="E178" s="13"/>
    </row>
    <row r="179" spans="1:5" x14ac:dyDescent="0.3">
      <c r="A179" s="13"/>
      <c r="B179" s="13"/>
      <c r="C179" s="13"/>
      <c r="D179" s="13"/>
      <c r="E179" s="13"/>
    </row>
    <row r="180" spans="1:5" x14ac:dyDescent="0.3">
      <c r="A180" s="13"/>
      <c r="B180" s="13"/>
      <c r="C180" s="13"/>
      <c r="D180" s="13"/>
      <c r="E180" s="13"/>
    </row>
    <row r="181" spans="1:5" x14ac:dyDescent="0.3">
      <c r="A181" s="13"/>
      <c r="B181" s="13"/>
      <c r="C181" s="13"/>
      <c r="D181" s="13"/>
      <c r="E181" s="13"/>
    </row>
    <row r="182" spans="1:5" x14ac:dyDescent="0.3">
      <c r="A182" s="13"/>
      <c r="B182" s="13"/>
      <c r="C182" s="13"/>
      <c r="D182" s="13"/>
      <c r="E182" s="13"/>
    </row>
    <row r="183" spans="1:5" x14ac:dyDescent="0.3">
      <c r="A183" s="13"/>
      <c r="B183" s="13"/>
      <c r="C183" s="13"/>
      <c r="D183" s="13"/>
      <c r="E183" s="13"/>
    </row>
    <row r="184" spans="1:5" x14ac:dyDescent="0.3">
      <c r="A184" s="13"/>
      <c r="B184" s="13"/>
      <c r="C184" s="13"/>
      <c r="D184" s="13"/>
      <c r="E184" s="13"/>
    </row>
    <row r="185" spans="1:5" x14ac:dyDescent="0.3">
      <c r="A185" s="13"/>
      <c r="B185" s="13"/>
      <c r="C185" s="13"/>
      <c r="D185" s="13"/>
      <c r="E185" s="13"/>
    </row>
    <row r="186" spans="1:5" x14ac:dyDescent="0.3">
      <c r="A186" s="13"/>
      <c r="B186" s="13"/>
      <c r="C186" s="13"/>
      <c r="D186" s="13"/>
      <c r="E186" s="13"/>
    </row>
    <row r="187" spans="1:5" x14ac:dyDescent="0.3">
      <c r="A187" s="13"/>
      <c r="B187" s="13"/>
      <c r="C187" s="13"/>
      <c r="D187" s="13"/>
      <c r="E187" s="13"/>
    </row>
    <row r="188" spans="1:5" x14ac:dyDescent="0.3">
      <c r="A188" s="13"/>
      <c r="B188" s="13"/>
      <c r="C188" s="13"/>
      <c r="D188" s="13"/>
      <c r="E188" s="13"/>
    </row>
    <row r="189" spans="1:5" x14ac:dyDescent="0.3">
      <c r="A189" s="13"/>
      <c r="B189" s="13"/>
      <c r="C189" s="13"/>
      <c r="D189" s="13"/>
      <c r="E189" s="13"/>
    </row>
    <row r="190" spans="1:5" x14ac:dyDescent="0.3">
      <c r="A190" s="13"/>
      <c r="B190" s="13"/>
      <c r="C190" s="13"/>
      <c r="D190" s="13"/>
      <c r="E190" s="13"/>
    </row>
    <row r="191" spans="1:5" x14ac:dyDescent="0.3">
      <c r="A191" s="13"/>
      <c r="B191" s="13"/>
      <c r="C191" s="13"/>
      <c r="D191" s="13"/>
      <c r="E191" s="13"/>
    </row>
    <row r="192" spans="1:5" x14ac:dyDescent="0.3">
      <c r="A192" s="13"/>
      <c r="B192" s="13"/>
      <c r="C192" s="13"/>
      <c r="D192" s="13"/>
      <c r="E192" s="13"/>
    </row>
    <row r="193" spans="1:5" x14ac:dyDescent="0.3">
      <c r="A193" s="13"/>
      <c r="B193" s="13"/>
      <c r="C193" s="13"/>
      <c r="D193" s="13"/>
      <c r="E193" s="13"/>
    </row>
    <row r="194" spans="1:5" x14ac:dyDescent="0.3">
      <c r="A194" s="13"/>
      <c r="B194" s="13"/>
      <c r="C194" s="13"/>
      <c r="D194" s="13"/>
      <c r="E194" s="13"/>
    </row>
    <row r="195" spans="1:5" x14ac:dyDescent="0.3">
      <c r="A195" s="13"/>
      <c r="B195" s="13"/>
      <c r="C195" s="13"/>
      <c r="D195" s="13"/>
      <c r="E195" s="13"/>
    </row>
    <row r="196" spans="1:5" x14ac:dyDescent="0.3">
      <c r="A196" s="13"/>
      <c r="B196" s="13"/>
      <c r="C196" s="13"/>
      <c r="D196" s="13"/>
      <c r="E196" s="13"/>
    </row>
    <row r="197" spans="1:5" x14ac:dyDescent="0.3">
      <c r="A197" s="13"/>
      <c r="B197" s="13"/>
      <c r="C197" s="13"/>
      <c r="D197" s="13"/>
      <c r="E197" s="13"/>
    </row>
    <row r="198" spans="1:5" x14ac:dyDescent="0.3">
      <c r="A198" s="13"/>
      <c r="B198" s="13"/>
      <c r="C198" s="13"/>
      <c r="D198" s="13"/>
      <c r="E198" s="13"/>
    </row>
    <row r="199" spans="1:5" x14ac:dyDescent="0.3">
      <c r="A199" s="13"/>
      <c r="B199" s="13"/>
      <c r="C199" s="13"/>
      <c r="D199" s="13"/>
      <c r="E199" s="13"/>
    </row>
    <row r="200" spans="1:5" x14ac:dyDescent="0.3">
      <c r="A200" s="13"/>
      <c r="B200" s="13"/>
      <c r="C200" s="13"/>
      <c r="D200" s="13"/>
      <c r="E200" s="13"/>
    </row>
    <row r="201" spans="1:5" x14ac:dyDescent="0.3">
      <c r="A201" s="13"/>
      <c r="B201" s="13"/>
      <c r="C201" s="13"/>
      <c r="D201" s="13"/>
      <c r="E201" s="13"/>
    </row>
    <row r="202" spans="1:5" x14ac:dyDescent="0.3">
      <c r="A202" s="13"/>
      <c r="B202" s="13"/>
      <c r="C202" s="13"/>
      <c r="D202" s="13"/>
      <c r="E202" s="13"/>
    </row>
    <row r="203" spans="1:5" x14ac:dyDescent="0.3">
      <c r="A203" s="13"/>
      <c r="B203" s="13"/>
      <c r="C203" s="13"/>
      <c r="D203" s="13"/>
      <c r="E203" s="13"/>
    </row>
    <row r="204" spans="1:5" x14ac:dyDescent="0.3">
      <c r="A204" s="13"/>
      <c r="B204" s="13"/>
      <c r="C204" s="13"/>
      <c r="D204" s="13"/>
      <c r="E204" s="13"/>
    </row>
    <row r="205" spans="1:5" x14ac:dyDescent="0.3">
      <c r="A205" s="13"/>
      <c r="B205" s="13"/>
      <c r="C205" s="13"/>
      <c r="D205" s="13"/>
      <c r="E205" s="13"/>
    </row>
    <row r="206" spans="1:5" x14ac:dyDescent="0.3">
      <c r="A206" s="13"/>
      <c r="B206" s="13"/>
      <c r="C206" s="13"/>
      <c r="D206" s="13"/>
      <c r="E206" s="13"/>
    </row>
    <row r="207" spans="1:5" x14ac:dyDescent="0.3">
      <c r="A207" s="13"/>
      <c r="B207" s="13"/>
      <c r="C207" s="13"/>
      <c r="D207" s="13"/>
      <c r="E207" s="13"/>
    </row>
    <row r="208" spans="1:5" x14ac:dyDescent="0.3">
      <c r="A208" s="13"/>
      <c r="B208" s="13"/>
      <c r="C208" s="13"/>
      <c r="D208" s="13"/>
      <c r="E208" s="13"/>
    </row>
    <row r="209" spans="1:5" x14ac:dyDescent="0.3">
      <c r="A209" s="13"/>
      <c r="B209" s="13"/>
      <c r="C209" s="13"/>
      <c r="D209" s="13"/>
      <c r="E209" s="13"/>
    </row>
    <row r="210" spans="1:5" x14ac:dyDescent="0.3">
      <c r="A210" s="13"/>
      <c r="B210" s="13"/>
      <c r="C210" s="13"/>
      <c r="D210" s="13"/>
      <c r="E210" s="13"/>
    </row>
    <row r="211" spans="1:5" x14ac:dyDescent="0.3">
      <c r="A211" s="13"/>
      <c r="B211" s="13"/>
      <c r="C211" s="13"/>
      <c r="D211" s="13"/>
      <c r="E211" s="13"/>
    </row>
    <row r="212" spans="1:5" x14ac:dyDescent="0.3">
      <c r="A212" s="13"/>
      <c r="B212" s="13"/>
      <c r="C212" s="13"/>
      <c r="D212" s="13"/>
      <c r="E212" s="13"/>
    </row>
    <row r="213" spans="1:5" x14ac:dyDescent="0.3">
      <c r="A213" s="13"/>
      <c r="B213" s="13"/>
      <c r="C213" s="13"/>
      <c r="D213" s="13"/>
      <c r="E213" s="13"/>
    </row>
    <row r="214" spans="1:5" x14ac:dyDescent="0.3">
      <c r="A214" s="13"/>
      <c r="B214" s="13"/>
      <c r="C214" s="13"/>
      <c r="D214" s="13"/>
      <c r="E214" s="13"/>
    </row>
    <row r="215" spans="1:5" x14ac:dyDescent="0.3">
      <c r="A215" s="13"/>
      <c r="B215" s="13"/>
      <c r="C215" s="13"/>
      <c r="D215" s="13"/>
      <c r="E215" s="13"/>
    </row>
    <row r="216" spans="1:5" x14ac:dyDescent="0.3">
      <c r="A216" s="13"/>
      <c r="B216" s="13"/>
      <c r="C216" s="13"/>
      <c r="D216" s="13"/>
      <c r="E216" s="13"/>
    </row>
    <row r="217" spans="1:5" x14ac:dyDescent="0.3">
      <c r="A217" s="13"/>
      <c r="B217" s="13"/>
      <c r="C217" s="13"/>
      <c r="D217" s="13"/>
      <c r="E217" s="13"/>
    </row>
    <row r="218" spans="1:5" x14ac:dyDescent="0.3">
      <c r="A218" s="13"/>
      <c r="B218" s="13"/>
      <c r="C218" s="13"/>
      <c r="D218" s="13"/>
      <c r="E218" s="13"/>
    </row>
    <row r="219" spans="1:5" x14ac:dyDescent="0.3">
      <c r="A219" s="13"/>
      <c r="B219" s="13"/>
      <c r="C219" s="13"/>
      <c r="D219" s="13"/>
      <c r="E219" s="13"/>
    </row>
    <row r="220" spans="1:5" x14ac:dyDescent="0.3">
      <c r="A220" s="13"/>
      <c r="B220" s="13"/>
      <c r="C220" s="13"/>
      <c r="D220" s="13"/>
      <c r="E220" s="13"/>
    </row>
    <row r="221" spans="1:5" x14ac:dyDescent="0.3">
      <c r="A221" s="13"/>
      <c r="B221" s="13"/>
      <c r="C221" s="13"/>
      <c r="D221" s="13"/>
      <c r="E221" s="13"/>
    </row>
    <row r="222" spans="1:5" x14ac:dyDescent="0.3">
      <c r="A222" s="13"/>
      <c r="B222" s="13"/>
      <c r="C222" s="13"/>
      <c r="D222" s="13"/>
      <c r="E222" s="13"/>
    </row>
    <row r="223" spans="1:5" x14ac:dyDescent="0.3">
      <c r="A223" s="13"/>
      <c r="B223" s="13"/>
      <c r="C223" s="13"/>
      <c r="D223" s="13"/>
      <c r="E223" s="13"/>
    </row>
    <row r="224" spans="1:5" x14ac:dyDescent="0.3">
      <c r="A224" s="13"/>
      <c r="B224" s="13"/>
      <c r="C224" s="13"/>
      <c r="D224" s="13"/>
      <c r="E224" s="13"/>
    </row>
    <row r="225" spans="1:5" x14ac:dyDescent="0.3">
      <c r="A225" s="13"/>
      <c r="B225" s="13"/>
      <c r="C225" s="13"/>
      <c r="D225" s="13"/>
      <c r="E225" s="13"/>
    </row>
    <row r="226" spans="1:5" x14ac:dyDescent="0.3">
      <c r="A226" s="13"/>
      <c r="B226" s="13"/>
      <c r="C226" s="13"/>
      <c r="D226" s="13"/>
      <c r="E226" s="13"/>
    </row>
    <row r="227" spans="1:5" x14ac:dyDescent="0.3">
      <c r="A227" s="13"/>
      <c r="B227" s="13"/>
      <c r="C227" s="13"/>
      <c r="D227" s="13"/>
      <c r="E227" s="13"/>
    </row>
    <row r="228" spans="1:5" x14ac:dyDescent="0.3">
      <c r="A228" s="13"/>
      <c r="B228" s="13"/>
      <c r="C228" s="13"/>
      <c r="D228" s="13"/>
      <c r="E228" s="13"/>
    </row>
    <row r="229" spans="1:5" x14ac:dyDescent="0.3">
      <c r="A229" s="13"/>
      <c r="B229" s="13"/>
      <c r="C229" s="13"/>
      <c r="D229" s="13"/>
      <c r="E229" s="13"/>
    </row>
    <row r="230" spans="1:5" x14ac:dyDescent="0.3">
      <c r="A230" s="13"/>
      <c r="B230" s="13"/>
      <c r="C230" s="13"/>
      <c r="D230" s="13"/>
      <c r="E230" s="13"/>
    </row>
    <row r="231" spans="1:5" x14ac:dyDescent="0.3">
      <c r="A231" s="13"/>
      <c r="B231" s="13"/>
      <c r="C231" s="13"/>
      <c r="D231" s="13"/>
      <c r="E231" s="13"/>
    </row>
    <row r="232" spans="1:5" x14ac:dyDescent="0.3">
      <c r="A232" s="13"/>
      <c r="B232" s="13"/>
      <c r="C232" s="13"/>
      <c r="D232" s="13"/>
      <c r="E232" s="13"/>
    </row>
    <row r="233" spans="1:5" x14ac:dyDescent="0.3">
      <c r="A233" s="13"/>
      <c r="B233" s="13"/>
      <c r="C233" s="13"/>
      <c r="D233" s="13"/>
      <c r="E233" s="13"/>
    </row>
    <row r="234" spans="1:5" x14ac:dyDescent="0.3">
      <c r="A234" s="13"/>
      <c r="B234" s="13"/>
      <c r="C234" s="13"/>
      <c r="D234" s="13"/>
      <c r="E234" s="13"/>
    </row>
    <row r="235" spans="1:5" x14ac:dyDescent="0.3">
      <c r="A235" s="13"/>
      <c r="B235" s="13"/>
      <c r="C235" s="13"/>
      <c r="D235" s="13"/>
      <c r="E235" s="13"/>
    </row>
    <row r="236" spans="1:5" x14ac:dyDescent="0.3">
      <c r="A236" s="13"/>
      <c r="B236" s="13"/>
      <c r="C236" s="13"/>
      <c r="D236" s="13"/>
      <c r="E236" s="13"/>
    </row>
    <row r="237" spans="1:5" x14ac:dyDescent="0.3">
      <c r="A237" s="13"/>
      <c r="B237" s="13"/>
      <c r="C237" s="13"/>
      <c r="D237" s="13"/>
      <c r="E237" s="13"/>
    </row>
    <row r="238" spans="1:5" x14ac:dyDescent="0.3">
      <c r="A238" s="13"/>
      <c r="B238" s="13"/>
      <c r="C238" s="13"/>
      <c r="D238" s="13"/>
      <c r="E238" s="13"/>
    </row>
    <row r="239" spans="1:5" x14ac:dyDescent="0.3">
      <c r="A239" s="13"/>
      <c r="B239" s="13"/>
      <c r="C239" s="13"/>
      <c r="D239" s="13"/>
      <c r="E239" s="13"/>
    </row>
    <row r="240" spans="1:5" x14ac:dyDescent="0.3">
      <c r="A240" s="13"/>
      <c r="B240" s="13"/>
      <c r="C240" s="13"/>
      <c r="D240" s="13"/>
      <c r="E240" s="13"/>
    </row>
    <row r="241" spans="1:5" x14ac:dyDescent="0.3">
      <c r="A241" s="13"/>
      <c r="B241" s="13"/>
      <c r="C241" s="13"/>
      <c r="D241" s="13"/>
      <c r="E241" s="13"/>
    </row>
    <row r="242" spans="1:5" x14ac:dyDescent="0.3">
      <c r="A242" s="13"/>
      <c r="B242" s="13"/>
      <c r="C242" s="13"/>
      <c r="D242" s="13"/>
      <c r="E242" s="13"/>
    </row>
    <row r="243" spans="1:5" x14ac:dyDescent="0.3">
      <c r="A243" s="13"/>
      <c r="B243" s="13"/>
      <c r="C243" s="13"/>
      <c r="D243" s="13"/>
      <c r="E243" s="13"/>
    </row>
    <row r="244" spans="1:5" x14ac:dyDescent="0.3">
      <c r="A244" s="13"/>
      <c r="B244" s="13"/>
      <c r="C244" s="13"/>
      <c r="D244" s="13"/>
      <c r="E244" s="13"/>
    </row>
    <row r="245" spans="1:5" x14ac:dyDescent="0.3">
      <c r="A245" s="13"/>
      <c r="B245" s="13"/>
      <c r="C245" s="13"/>
      <c r="D245" s="13"/>
      <c r="E245" s="13"/>
    </row>
    <row r="246" spans="1:5" x14ac:dyDescent="0.3">
      <c r="A246" s="13"/>
      <c r="B246" s="13"/>
      <c r="C246" s="13"/>
      <c r="D246" s="13"/>
      <c r="E246" s="13"/>
    </row>
    <row r="247" spans="1:5" x14ac:dyDescent="0.3">
      <c r="A247" s="13"/>
      <c r="B247" s="13"/>
      <c r="C247" s="13"/>
      <c r="D247" s="13"/>
      <c r="E247" s="13"/>
    </row>
    <row r="248" spans="1:5" x14ac:dyDescent="0.3">
      <c r="A248" s="13"/>
      <c r="B248" s="13"/>
      <c r="C248" s="13"/>
      <c r="D248" s="13"/>
      <c r="E248" s="13"/>
    </row>
    <row r="249" spans="1:5" x14ac:dyDescent="0.3">
      <c r="A249" s="13"/>
      <c r="B249" s="13"/>
      <c r="C249" s="13"/>
      <c r="D249" s="13"/>
      <c r="E249" s="13"/>
    </row>
    <row r="250" spans="1:5" x14ac:dyDescent="0.3">
      <c r="A250" s="13"/>
      <c r="B250" s="13"/>
      <c r="C250" s="13"/>
      <c r="D250" s="13"/>
      <c r="E250" s="13"/>
    </row>
    <row r="251" spans="1:5" x14ac:dyDescent="0.3">
      <c r="A251" s="13"/>
      <c r="B251" s="13"/>
      <c r="C251" s="13"/>
      <c r="D251" s="13"/>
      <c r="E251" s="13"/>
    </row>
    <row r="252" spans="1:5" x14ac:dyDescent="0.3">
      <c r="A252" s="13"/>
      <c r="B252" s="13"/>
      <c r="C252" s="13"/>
      <c r="D252" s="13"/>
      <c r="E252" s="13"/>
    </row>
    <row r="253" spans="1:5" x14ac:dyDescent="0.3">
      <c r="A253" s="13"/>
      <c r="B253" s="13"/>
      <c r="C253" s="13"/>
      <c r="D253" s="13"/>
      <c r="E253" s="13"/>
    </row>
    <row r="254" spans="1:5" x14ac:dyDescent="0.3">
      <c r="A254" s="13"/>
      <c r="B254" s="13"/>
      <c r="C254" s="13"/>
      <c r="D254" s="13"/>
      <c r="E254" s="13"/>
    </row>
    <row r="255" spans="1:5" x14ac:dyDescent="0.3">
      <c r="A255" s="13"/>
      <c r="B255" s="13"/>
      <c r="C255" s="13"/>
      <c r="D255" s="13"/>
      <c r="E255" s="13"/>
    </row>
    <row r="256" spans="1:5" x14ac:dyDescent="0.3">
      <c r="A256" s="13"/>
      <c r="B256" s="13"/>
      <c r="C256" s="13"/>
      <c r="D256" s="13"/>
      <c r="E256" s="13"/>
    </row>
    <row r="257" spans="1:5" x14ac:dyDescent="0.3">
      <c r="A257" s="13"/>
      <c r="B257" s="13"/>
      <c r="C257" s="13"/>
      <c r="D257" s="13"/>
      <c r="E257" s="13"/>
    </row>
    <row r="258" spans="1:5" x14ac:dyDescent="0.3">
      <c r="A258" s="13"/>
      <c r="B258" s="13"/>
      <c r="C258" s="13"/>
      <c r="D258" s="13"/>
      <c r="E258" s="13"/>
    </row>
    <row r="259" spans="1:5" x14ac:dyDescent="0.3">
      <c r="A259" s="13"/>
      <c r="B259" s="13"/>
      <c r="C259" s="13"/>
      <c r="D259" s="13"/>
      <c r="E259" s="13"/>
    </row>
    <row r="260" spans="1:5" x14ac:dyDescent="0.3">
      <c r="A260" s="13"/>
      <c r="B260" s="13"/>
      <c r="C260" s="13"/>
      <c r="D260" s="13"/>
      <c r="E260" s="13"/>
    </row>
    <row r="261" spans="1:5" x14ac:dyDescent="0.3">
      <c r="A261" s="13"/>
      <c r="B261" s="13"/>
      <c r="C261" s="13"/>
      <c r="D261" s="13"/>
      <c r="E261" s="13"/>
    </row>
    <row r="262" spans="1:5" x14ac:dyDescent="0.3">
      <c r="A262" s="13"/>
      <c r="B262" s="13"/>
      <c r="C262" s="13"/>
      <c r="D262" s="13"/>
      <c r="E262" s="13"/>
    </row>
    <row r="263" spans="1:5" x14ac:dyDescent="0.3">
      <c r="A263" s="13"/>
      <c r="B263" s="13"/>
      <c r="C263" s="13"/>
      <c r="D263" s="13"/>
      <c r="E263" s="13"/>
    </row>
    <row r="264" spans="1:5" x14ac:dyDescent="0.3">
      <c r="A264" s="13"/>
      <c r="B264" s="13"/>
      <c r="C264" s="13"/>
      <c r="D264" s="13"/>
      <c r="E264" s="13"/>
    </row>
    <row r="265" spans="1:5" x14ac:dyDescent="0.3">
      <c r="A265" s="13"/>
      <c r="B265" s="13"/>
      <c r="C265" s="13"/>
      <c r="D265" s="13"/>
      <c r="E265" s="13"/>
    </row>
    <row r="266" spans="1:5" x14ac:dyDescent="0.3">
      <c r="A266" s="13"/>
      <c r="B266" s="13"/>
      <c r="C266" s="13"/>
      <c r="D266" s="13"/>
      <c r="E266" s="13"/>
    </row>
    <row r="267" spans="1:5" x14ac:dyDescent="0.3">
      <c r="A267" s="13"/>
      <c r="B267" s="13"/>
      <c r="C267" s="13"/>
      <c r="D267" s="13"/>
      <c r="E267" s="13"/>
    </row>
    <row r="268" spans="1:5" x14ac:dyDescent="0.3">
      <c r="A268" s="13"/>
      <c r="B268" s="13"/>
      <c r="C268" s="13"/>
      <c r="D268" s="13"/>
      <c r="E268" s="13"/>
    </row>
    <row r="269" spans="1:5" x14ac:dyDescent="0.3">
      <c r="A269" s="13"/>
      <c r="B269" s="13"/>
      <c r="C269" s="13"/>
      <c r="D269" s="13"/>
      <c r="E269" s="13"/>
    </row>
    <row r="270" spans="1:5" x14ac:dyDescent="0.3">
      <c r="A270" s="13"/>
      <c r="B270" s="13"/>
      <c r="C270" s="13"/>
      <c r="D270" s="13"/>
      <c r="E270" s="13"/>
    </row>
    <row r="271" spans="1:5" x14ac:dyDescent="0.3">
      <c r="A271" s="13"/>
      <c r="B271" s="13"/>
      <c r="C271" s="13"/>
      <c r="D271" s="13"/>
      <c r="E271" s="13"/>
    </row>
    <row r="272" spans="1:5" x14ac:dyDescent="0.3">
      <c r="A272" s="13"/>
      <c r="B272" s="13"/>
      <c r="C272" s="13"/>
      <c r="D272" s="13"/>
      <c r="E272" s="13"/>
    </row>
    <row r="273" spans="1:5" x14ac:dyDescent="0.3">
      <c r="A273" s="13"/>
      <c r="B273" s="13"/>
      <c r="C273" s="13"/>
      <c r="D273" s="13"/>
      <c r="E273" s="13"/>
    </row>
    <row r="274" spans="1:5" x14ac:dyDescent="0.3">
      <c r="A274" s="13"/>
      <c r="B274" s="13"/>
      <c r="C274" s="13"/>
      <c r="D274" s="13"/>
      <c r="E274" s="13"/>
    </row>
    <row r="275" spans="1:5" x14ac:dyDescent="0.3">
      <c r="A275" s="13"/>
      <c r="B275" s="13"/>
      <c r="C275" s="13"/>
      <c r="D275" s="13"/>
      <c r="E275" s="13"/>
    </row>
    <row r="276" spans="1:5" x14ac:dyDescent="0.3">
      <c r="A276" s="13"/>
      <c r="B276" s="13"/>
      <c r="C276" s="13"/>
      <c r="D276" s="13"/>
      <c r="E276" s="13"/>
    </row>
    <row r="277" spans="1:5" x14ac:dyDescent="0.3">
      <c r="A277" s="13"/>
      <c r="B277" s="13"/>
      <c r="C277" s="13"/>
      <c r="D277" s="13"/>
      <c r="E277" s="13"/>
    </row>
    <row r="278" spans="1:5" x14ac:dyDescent="0.3">
      <c r="A278" s="13"/>
      <c r="B278" s="13"/>
      <c r="C278" s="13"/>
      <c r="D278" s="13"/>
      <c r="E278" s="13"/>
    </row>
    <row r="279" spans="1:5" x14ac:dyDescent="0.3">
      <c r="A279" s="13"/>
      <c r="B279" s="13"/>
      <c r="C279" s="13"/>
      <c r="D279" s="13"/>
      <c r="E279" s="13"/>
    </row>
    <row r="280" spans="1:5" x14ac:dyDescent="0.3">
      <c r="A280" s="13"/>
      <c r="B280" s="13"/>
      <c r="C280" s="13"/>
      <c r="D280" s="13"/>
      <c r="E280" s="13"/>
    </row>
    <row r="281" spans="1:5" x14ac:dyDescent="0.3">
      <c r="A281" s="13"/>
      <c r="B281" s="13"/>
      <c r="C281" s="13"/>
      <c r="D281" s="13"/>
      <c r="E281" s="13"/>
    </row>
    <row r="282" spans="1:5" x14ac:dyDescent="0.3">
      <c r="A282" s="13"/>
      <c r="B282" s="13"/>
      <c r="C282" s="13"/>
      <c r="D282" s="13"/>
      <c r="E282" s="13"/>
    </row>
    <row r="283" spans="1:5" x14ac:dyDescent="0.3">
      <c r="A283" s="13"/>
      <c r="B283" s="13"/>
      <c r="C283" s="13"/>
      <c r="D283" s="13"/>
      <c r="E283" s="13"/>
    </row>
    <row r="284" spans="1:5" x14ac:dyDescent="0.3">
      <c r="A284" s="13"/>
      <c r="B284" s="13"/>
      <c r="C284" s="13"/>
      <c r="D284" s="13"/>
      <c r="E284" s="13"/>
    </row>
    <row r="285" spans="1:5" x14ac:dyDescent="0.3">
      <c r="A285" s="13"/>
      <c r="B285" s="13"/>
      <c r="C285" s="13"/>
      <c r="D285" s="13"/>
      <c r="E285" s="13"/>
    </row>
    <row r="286" spans="1:5" x14ac:dyDescent="0.3">
      <c r="A286" s="13"/>
      <c r="B286" s="13"/>
      <c r="C286" s="13"/>
      <c r="D286" s="13"/>
      <c r="E286" s="13"/>
    </row>
    <row r="287" spans="1:5" x14ac:dyDescent="0.3">
      <c r="A287" s="13"/>
      <c r="B287" s="13"/>
      <c r="C287" s="13"/>
      <c r="D287" s="13"/>
      <c r="E287" s="13"/>
    </row>
    <row r="288" spans="1:5" x14ac:dyDescent="0.3">
      <c r="A288" s="13"/>
      <c r="B288" s="13"/>
      <c r="C288" s="13"/>
      <c r="D288" s="13"/>
      <c r="E288" s="13"/>
    </row>
    <row r="289" spans="1:5" x14ac:dyDescent="0.3">
      <c r="A289" s="13"/>
      <c r="B289" s="13"/>
      <c r="C289" s="13"/>
      <c r="D289" s="13"/>
      <c r="E289" s="13"/>
    </row>
    <row r="290" spans="1:5" x14ac:dyDescent="0.3">
      <c r="A290" s="13"/>
      <c r="B290" s="13"/>
      <c r="C290" s="13"/>
      <c r="D290" s="13"/>
      <c r="E290" s="13"/>
    </row>
    <row r="291" spans="1:5" x14ac:dyDescent="0.3">
      <c r="A291" s="13"/>
      <c r="B291" s="13"/>
      <c r="C291" s="13"/>
      <c r="D291" s="13"/>
      <c r="E291" s="13"/>
    </row>
    <row r="292" spans="1:5" x14ac:dyDescent="0.3">
      <c r="A292" s="13"/>
      <c r="B292" s="13"/>
      <c r="C292" s="13"/>
      <c r="D292" s="13"/>
      <c r="E292" s="13"/>
    </row>
    <row r="293" spans="1:5" x14ac:dyDescent="0.3">
      <c r="A293" s="13"/>
      <c r="B293" s="13"/>
      <c r="C293" s="13"/>
      <c r="D293" s="13"/>
      <c r="E293" s="13"/>
    </row>
    <row r="294" spans="1:5" x14ac:dyDescent="0.3">
      <c r="A294" s="13"/>
      <c r="B294" s="13"/>
      <c r="C294" s="13"/>
      <c r="D294" s="13"/>
      <c r="E294" s="13"/>
    </row>
    <row r="295" spans="1:5" x14ac:dyDescent="0.3">
      <c r="A295" s="13"/>
      <c r="B295" s="13"/>
      <c r="C295" s="13"/>
      <c r="D295" s="13"/>
      <c r="E295" s="13"/>
    </row>
    <row r="296" spans="1:5" x14ac:dyDescent="0.3">
      <c r="A296" s="13"/>
      <c r="B296" s="13"/>
      <c r="C296" s="13"/>
      <c r="D296" s="13"/>
      <c r="E296" s="13"/>
    </row>
    <row r="297" spans="1:5" x14ac:dyDescent="0.3">
      <c r="A297" s="13"/>
      <c r="B297" s="13"/>
      <c r="C297" s="13"/>
      <c r="D297" s="13"/>
      <c r="E297" s="13"/>
    </row>
    <row r="298" spans="1:5" x14ac:dyDescent="0.3">
      <c r="A298" s="13"/>
      <c r="B298" s="13"/>
      <c r="C298" s="13"/>
      <c r="D298" s="13"/>
      <c r="E298" s="13"/>
    </row>
    <row r="299" spans="1:5" x14ac:dyDescent="0.3">
      <c r="A299" s="13"/>
      <c r="B299" s="13"/>
      <c r="C299" s="13"/>
      <c r="D299" s="13"/>
      <c r="E299" s="13"/>
    </row>
    <row r="300" spans="1:5" x14ac:dyDescent="0.3">
      <c r="A300" s="13"/>
      <c r="B300" s="13"/>
      <c r="C300" s="13"/>
      <c r="D300" s="13"/>
      <c r="E300" s="13"/>
    </row>
    <row r="301" spans="1:5" x14ac:dyDescent="0.3">
      <c r="A301" s="13"/>
      <c r="B301" s="13"/>
      <c r="C301" s="13"/>
      <c r="D301" s="13"/>
      <c r="E301" s="13"/>
    </row>
    <row r="302" spans="1:5" x14ac:dyDescent="0.3">
      <c r="A302" s="13"/>
      <c r="B302" s="13"/>
      <c r="C302" s="13"/>
      <c r="D302" s="13"/>
      <c r="E302" s="13"/>
    </row>
    <row r="303" spans="1:5" x14ac:dyDescent="0.3">
      <c r="A303" s="13"/>
      <c r="B303" s="13"/>
      <c r="C303" s="13"/>
      <c r="D303" s="13"/>
      <c r="E303" s="13"/>
    </row>
    <row r="304" spans="1:5" x14ac:dyDescent="0.3">
      <c r="A304" s="13"/>
      <c r="B304" s="13"/>
      <c r="C304" s="13"/>
      <c r="D304" s="13"/>
      <c r="E304" s="13"/>
    </row>
    <row r="305" spans="1:5" x14ac:dyDescent="0.3">
      <c r="A305" s="13"/>
      <c r="B305" s="13"/>
      <c r="C305" s="13"/>
      <c r="D305" s="13"/>
      <c r="E305" s="13"/>
    </row>
    <row r="306" spans="1:5" x14ac:dyDescent="0.3">
      <c r="A306" s="13"/>
      <c r="B306" s="13"/>
      <c r="C306" s="13"/>
      <c r="D306" s="13"/>
      <c r="E306" s="13"/>
    </row>
    <row r="307" spans="1:5" x14ac:dyDescent="0.3">
      <c r="A307" s="13"/>
      <c r="B307" s="13"/>
      <c r="C307" s="13"/>
      <c r="D307" s="13"/>
      <c r="E307" s="13"/>
    </row>
    <row r="308" spans="1:5" x14ac:dyDescent="0.3">
      <c r="A308" s="13"/>
      <c r="B308" s="13"/>
      <c r="C308" s="13"/>
      <c r="D308" s="13"/>
      <c r="E308" s="13"/>
    </row>
    <row r="309" spans="1:5" x14ac:dyDescent="0.3">
      <c r="A309" s="13"/>
      <c r="B309" s="13"/>
      <c r="C309" s="13"/>
      <c r="D309" s="13"/>
      <c r="E309" s="13"/>
    </row>
    <row r="310" spans="1:5" x14ac:dyDescent="0.3">
      <c r="A310" s="13"/>
      <c r="B310" s="13"/>
      <c r="C310" s="13"/>
      <c r="D310" s="13"/>
      <c r="E310" s="13"/>
    </row>
    <row r="311" spans="1:5" x14ac:dyDescent="0.3">
      <c r="A311" s="13"/>
      <c r="B311" s="13"/>
      <c r="C311" s="13"/>
      <c r="D311" s="13"/>
      <c r="E311" s="13"/>
    </row>
    <row r="312" spans="1:5" x14ac:dyDescent="0.3">
      <c r="A312" s="13"/>
      <c r="B312" s="13"/>
      <c r="C312" s="13"/>
      <c r="D312" s="13"/>
      <c r="E312" s="13"/>
    </row>
    <row r="313" spans="1:5" x14ac:dyDescent="0.3">
      <c r="A313" s="13"/>
      <c r="B313" s="13"/>
      <c r="C313" s="13"/>
      <c r="D313" s="13"/>
      <c r="E313" s="13"/>
    </row>
    <row r="314" spans="1:5" x14ac:dyDescent="0.3">
      <c r="A314" s="13"/>
      <c r="B314" s="13"/>
      <c r="C314" s="13"/>
      <c r="D314" s="13"/>
      <c r="E314" s="13"/>
    </row>
    <row r="315" spans="1:5" x14ac:dyDescent="0.3">
      <c r="A315" s="13"/>
      <c r="B315" s="13"/>
      <c r="C315" s="13"/>
      <c r="D315" s="13"/>
      <c r="E315" s="13"/>
    </row>
    <row r="316" spans="1:5" x14ac:dyDescent="0.3">
      <c r="A316" s="13"/>
      <c r="B316" s="13"/>
      <c r="C316" s="13"/>
      <c r="D316" s="13"/>
      <c r="E316" s="13"/>
    </row>
    <row r="317" spans="1:5" x14ac:dyDescent="0.3">
      <c r="A317" s="13"/>
      <c r="B317" s="13"/>
      <c r="C317" s="13"/>
      <c r="D317" s="13"/>
      <c r="E317" s="13"/>
    </row>
    <row r="318" spans="1:5" x14ac:dyDescent="0.3">
      <c r="A318" s="13"/>
      <c r="B318" s="13"/>
      <c r="C318" s="13"/>
      <c r="D318" s="13"/>
      <c r="E318" s="13"/>
    </row>
    <row r="319" spans="1:5" x14ac:dyDescent="0.3">
      <c r="A319" s="13"/>
      <c r="B319" s="13"/>
      <c r="C319" s="13"/>
      <c r="D319" s="13"/>
      <c r="E319" s="13"/>
    </row>
    <row r="320" spans="1:5" x14ac:dyDescent="0.3">
      <c r="A320" s="13"/>
      <c r="B320" s="13"/>
      <c r="C320" s="13"/>
      <c r="D320" s="13"/>
      <c r="E320" s="13"/>
    </row>
    <row r="321" spans="1:5" x14ac:dyDescent="0.3">
      <c r="A321" s="13"/>
      <c r="B321" s="13"/>
      <c r="C321" s="13"/>
      <c r="D321" s="13"/>
      <c r="E321" s="13"/>
    </row>
    <row r="322" spans="1:5" x14ac:dyDescent="0.3">
      <c r="A322" s="13"/>
      <c r="B322" s="13"/>
      <c r="C322" s="13"/>
      <c r="D322" s="13"/>
      <c r="E322" s="13"/>
    </row>
    <row r="323" spans="1:5" x14ac:dyDescent="0.3">
      <c r="A323" s="13"/>
      <c r="B323" s="13"/>
      <c r="C323" s="13"/>
      <c r="D323" s="13"/>
      <c r="E323" s="13"/>
    </row>
    <row r="324" spans="1:5" x14ac:dyDescent="0.3">
      <c r="A324" s="13"/>
      <c r="B324" s="13"/>
      <c r="C324" s="13"/>
      <c r="D324" s="13"/>
      <c r="E324" s="13"/>
    </row>
    <row r="325" spans="1:5" x14ac:dyDescent="0.3">
      <c r="A325" s="13"/>
      <c r="B325" s="13"/>
      <c r="C325" s="13"/>
      <c r="D325" s="13"/>
      <c r="E325" s="13"/>
    </row>
    <row r="326" spans="1:5" x14ac:dyDescent="0.3">
      <c r="A326" s="13"/>
      <c r="B326" s="13"/>
      <c r="C326" s="13"/>
      <c r="D326" s="13"/>
      <c r="E326" s="13"/>
    </row>
    <row r="327" spans="1:5" x14ac:dyDescent="0.3">
      <c r="A327" s="13"/>
      <c r="B327" s="13"/>
      <c r="C327" s="13"/>
      <c r="D327" s="13"/>
      <c r="E327" s="13"/>
    </row>
    <row r="328" spans="1:5" x14ac:dyDescent="0.3">
      <c r="A328" s="13"/>
      <c r="B328" s="13"/>
      <c r="C328" s="13"/>
      <c r="D328" s="13"/>
      <c r="E328" s="13"/>
    </row>
    <row r="329" spans="1:5" x14ac:dyDescent="0.3">
      <c r="A329" s="13"/>
      <c r="B329" s="13"/>
      <c r="C329" s="13"/>
      <c r="D329" s="13"/>
      <c r="E329" s="13"/>
    </row>
    <row r="330" spans="1:5" x14ac:dyDescent="0.3">
      <c r="A330" s="13"/>
      <c r="B330" s="13"/>
      <c r="C330" s="13"/>
      <c r="D330" s="13"/>
      <c r="E330" s="13"/>
    </row>
    <row r="331" spans="1:5" x14ac:dyDescent="0.3">
      <c r="A331" s="13"/>
      <c r="B331" s="13"/>
      <c r="C331" s="13"/>
      <c r="D331" s="13"/>
      <c r="E331" s="13"/>
    </row>
    <row r="332" spans="1:5" x14ac:dyDescent="0.3">
      <c r="A332" s="13"/>
      <c r="B332" s="13"/>
      <c r="C332" s="13"/>
      <c r="D332" s="13"/>
      <c r="E332" s="13"/>
    </row>
    <row r="333" spans="1:5" x14ac:dyDescent="0.3">
      <c r="A333" s="13"/>
      <c r="B333" s="13"/>
      <c r="C333" s="13"/>
      <c r="D333" s="13"/>
      <c r="E333" s="13"/>
    </row>
    <row r="334" spans="1:5" x14ac:dyDescent="0.3">
      <c r="A334" s="13"/>
      <c r="B334" s="13"/>
      <c r="C334" s="13"/>
      <c r="D334" s="13"/>
      <c r="E334" s="13"/>
    </row>
    <row r="335" spans="1:5" x14ac:dyDescent="0.3">
      <c r="A335" s="13"/>
      <c r="B335" s="13"/>
      <c r="C335" s="13"/>
      <c r="D335" s="13"/>
      <c r="E335" s="13"/>
    </row>
    <row r="336" spans="1:5" x14ac:dyDescent="0.3">
      <c r="A336" s="13"/>
      <c r="B336" s="13"/>
      <c r="C336" s="13"/>
      <c r="D336" s="13"/>
      <c r="E336" s="13"/>
    </row>
    <row r="337" spans="1:5" x14ac:dyDescent="0.3">
      <c r="A337" s="13"/>
      <c r="B337" s="13"/>
      <c r="C337" s="13"/>
      <c r="D337" s="13"/>
      <c r="E337" s="13"/>
    </row>
    <row r="338" spans="1:5" x14ac:dyDescent="0.3">
      <c r="A338" s="13"/>
      <c r="B338" s="13"/>
      <c r="C338" s="13"/>
      <c r="D338" s="13"/>
      <c r="E338" s="13"/>
    </row>
    <row r="339" spans="1:5" x14ac:dyDescent="0.3">
      <c r="A339" s="13"/>
      <c r="B339" s="13"/>
      <c r="C339" s="13"/>
      <c r="D339" s="13"/>
      <c r="E339" s="13"/>
    </row>
    <row r="340" spans="1:5" x14ac:dyDescent="0.3">
      <c r="A340" s="13"/>
      <c r="B340" s="13"/>
      <c r="C340" s="13"/>
      <c r="D340" s="13"/>
      <c r="E340" s="13"/>
    </row>
    <row r="341" spans="1:5" x14ac:dyDescent="0.3">
      <c r="A341" s="13"/>
      <c r="B341" s="13"/>
      <c r="C341" s="13"/>
      <c r="D341" s="13"/>
      <c r="E341" s="13"/>
    </row>
    <row r="342" spans="1:5" x14ac:dyDescent="0.3">
      <c r="A342" s="13"/>
      <c r="B342" s="13"/>
      <c r="C342" s="13"/>
      <c r="D342" s="13"/>
      <c r="E342" s="13"/>
    </row>
    <row r="343" spans="1:5" x14ac:dyDescent="0.3">
      <c r="A343" s="13"/>
      <c r="B343" s="13"/>
      <c r="C343" s="13"/>
      <c r="D343" s="13"/>
      <c r="E343" s="13"/>
    </row>
    <row r="344" spans="1:5" x14ac:dyDescent="0.3">
      <c r="A344" s="13"/>
      <c r="B344" s="13"/>
      <c r="C344" s="13"/>
      <c r="D344" s="13"/>
      <c r="E344" s="13"/>
    </row>
    <row r="345" spans="1:5" x14ac:dyDescent="0.3">
      <c r="A345" s="13"/>
      <c r="B345" s="13"/>
      <c r="C345" s="13"/>
      <c r="D345" s="13"/>
      <c r="E345" s="13"/>
    </row>
    <row r="346" spans="1:5" x14ac:dyDescent="0.3">
      <c r="A346" s="13"/>
      <c r="B346" s="13"/>
      <c r="C346" s="13"/>
      <c r="D346" s="13"/>
      <c r="E346" s="13"/>
    </row>
    <row r="347" spans="1:5" x14ac:dyDescent="0.3">
      <c r="A347" s="13"/>
      <c r="B347" s="13"/>
      <c r="C347" s="13"/>
      <c r="D347" s="13"/>
      <c r="E347" s="13"/>
    </row>
    <row r="348" spans="1:5" x14ac:dyDescent="0.3">
      <c r="A348" s="13"/>
      <c r="B348" s="13"/>
      <c r="C348" s="13"/>
      <c r="D348" s="13"/>
      <c r="E348" s="13"/>
    </row>
    <row r="349" spans="1:5" x14ac:dyDescent="0.3">
      <c r="A349" s="13"/>
      <c r="B349" s="13"/>
      <c r="C349" s="13"/>
      <c r="D349" s="13"/>
      <c r="E349" s="13"/>
    </row>
    <row r="350" spans="1:5" x14ac:dyDescent="0.3">
      <c r="A350" s="13"/>
      <c r="B350" s="13"/>
      <c r="C350" s="13"/>
      <c r="D350" s="13"/>
      <c r="E350" s="13"/>
    </row>
    <row r="351" spans="1:5" x14ac:dyDescent="0.3">
      <c r="A351" s="13"/>
      <c r="B351" s="13"/>
      <c r="C351" s="13"/>
      <c r="D351" s="13"/>
      <c r="E351" s="13"/>
    </row>
    <row r="352" spans="1:5" x14ac:dyDescent="0.3">
      <c r="A352" s="13"/>
      <c r="B352" s="13"/>
      <c r="C352" s="13"/>
      <c r="D352" s="13"/>
      <c r="E352" s="13"/>
    </row>
    <row r="353" spans="1:5" x14ac:dyDescent="0.3">
      <c r="A353" s="13"/>
      <c r="B353" s="13"/>
      <c r="C353" s="13"/>
      <c r="D353" s="13"/>
      <c r="E353" s="13"/>
    </row>
    <row r="354" spans="1:5" x14ac:dyDescent="0.3">
      <c r="A354" s="13"/>
      <c r="B354" s="13"/>
      <c r="C354" s="13"/>
      <c r="D354" s="13"/>
      <c r="E354" s="13"/>
    </row>
    <row r="355" spans="1:5" x14ac:dyDescent="0.3">
      <c r="A355" s="13"/>
      <c r="B355" s="13"/>
      <c r="C355" s="13"/>
      <c r="D355" s="13"/>
      <c r="E355" s="13"/>
    </row>
    <row r="356" spans="1:5" x14ac:dyDescent="0.3">
      <c r="A356" s="13"/>
      <c r="B356" s="13"/>
      <c r="C356" s="13"/>
      <c r="D356" s="13"/>
      <c r="E356" s="13"/>
    </row>
    <row r="357" spans="1:5" x14ac:dyDescent="0.3">
      <c r="A357" s="13"/>
      <c r="B357" s="13"/>
      <c r="C357" s="13"/>
      <c r="D357" s="13"/>
      <c r="E357" s="13"/>
    </row>
    <row r="358" spans="1:5" x14ac:dyDescent="0.3">
      <c r="A358" s="13"/>
      <c r="B358" s="13"/>
      <c r="C358" s="13"/>
      <c r="D358" s="13"/>
      <c r="E358" s="13"/>
    </row>
    <row r="359" spans="1:5" x14ac:dyDescent="0.3">
      <c r="A359" s="13"/>
      <c r="B359" s="13"/>
      <c r="C359" s="13"/>
      <c r="D359" s="13"/>
      <c r="E359" s="13"/>
    </row>
    <row r="360" spans="1:5" x14ac:dyDescent="0.3">
      <c r="A360" s="13"/>
      <c r="B360" s="13"/>
      <c r="C360" s="13"/>
      <c r="D360" s="13"/>
      <c r="E360" s="13"/>
    </row>
    <row r="361" spans="1:5" x14ac:dyDescent="0.3">
      <c r="A361" s="13"/>
      <c r="B361" s="13"/>
      <c r="C361" s="13"/>
      <c r="D361" s="13"/>
      <c r="E361" s="13"/>
    </row>
    <row r="362" spans="1:5" x14ac:dyDescent="0.3">
      <c r="A362" s="13"/>
      <c r="B362" s="13"/>
      <c r="C362" s="13"/>
      <c r="D362" s="13"/>
      <c r="E362" s="13"/>
    </row>
    <row r="363" spans="1:5" x14ac:dyDescent="0.3">
      <c r="A363" s="13"/>
      <c r="B363" s="13"/>
      <c r="C363" s="13"/>
      <c r="D363" s="13"/>
      <c r="E363" s="13"/>
    </row>
    <row r="364" spans="1:5" x14ac:dyDescent="0.3">
      <c r="A364" s="13"/>
      <c r="B364" s="13"/>
      <c r="C364" s="13"/>
      <c r="D364" s="13"/>
      <c r="E364" s="13"/>
    </row>
    <row r="365" spans="1:5" x14ac:dyDescent="0.3">
      <c r="A365" s="13"/>
      <c r="B365" s="13"/>
      <c r="C365" s="13"/>
      <c r="D365" s="13"/>
      <c r="E365" s="13"/>
    </row>
    <row r="366" spans="1:5" x14ac:dyDescent="0.3">
      <c r="A366" s="13"/>
      <c r="B366" s="13"/>
      <c r="C366" s="13"/>
      <c r="D366" s="13"/>
      <c r="E366" s="13"/>
    </row>
    <row r="367" spans="1:5" x14ac:dyDescent="0.3">
      <c r="A367" s="13"/>
      <c r="B367" s="13"/>
      <c r="C367" s="13"/>
      <c r="D367" s="13"/>
      <c r="E367" s="13"/>
    </row>
    <row r="368" spans="1:5" x14ac:dyDescent="0.3">
      <c r="A368" s="13"/>
      <c r="B368" s="13"/>
      <c r="C368" s="13"/>
      <c r="D368" s="13"/>
      <c r="E368" s="13"/>
    </row>
    <row r="369" spans="1:5" x14ac:dyDescent="0.3">
      <c r="A369" s="13"/>
      <c r="B369" s="13"/>
      <c r="C369" s="13"/>
      <c r="D369" s="13"/>
      <c r="E369" s="13"/>
    </row>
    <row r="370" spans="1:5" x14ac:dyDescent="0.3">
      <c r="A370" s="13"/>
      <c r="B370" s="13"/>
      <c r="C370" s="13"/>
      <c r="D370" s="13"/>
      <c r="E370" s="13"/>
    </row>
    <row r="371" spans="1:5" x14ac:dyDescent="0.3">
      <c r="A371" s="13"/>
      <c r="B371" s="13"/>
      <c r="C371" s="13"/>
      <c r="D371" s="13"/>
      <c r="E371" s="13"/>
    </row>
    <row r="372" spans="1:5" x14ac:dyDescent="0.3">
      <c r="A372" s="13"/>
      <c r="B372" s="13"/>
      <c r="C372" s="13"/>
      <c r="D372" s="13"/>
      <c r="E372" s="13"/>
    </row>
    <row r="373" spans="1:5" x14ac:dyDescent="0.3">
      <c r="A373" s="13"/>
      <c r="B373" s="13"/>
      <c r="C373" s="13"/>
      <c r="D373" s="13"/>
      <c r="E373" s="13"/>
    </row>
    <row r="374" spans="1:5" x14ac:dyDescent="0.3">
      <c r="A374" s="13"/>
      <c r="B374" s="13"/>
      <c r="C374" s="13"/>
      <c r="D374" s="13"/>
      <c r="E374" s="13"/>
    </row>
    <row r="375" spans="1:5" x14ac:dyDescent="0.3">
      <c r="A375" s="13"/>
      <c r="B375" s="13"/>
      <c r="C375" s="13"/>
      <c r="D375" s="13"/>
      <c r="E375" s="13"/>
    </row>
    <row r="376" spans="1:5" x14ac:dyDescent="0.3">
      <c r="A376" s="13"/>
      <c r="B376" s="13"/>
      <c r="C376" s="13"/>
      <c r="D376" s="13"/>
      <c r="E376" s="13"/>
    </row>
    <row r="377" spans="1:5" x14ac:dyDescent="0.3">
      <c r="A377" s="13"/>
      <c r="B377" s="13"/>
      <c r="C377" s="13"/>
      <c r="D377" s="13"/>
      <c r="E377" s="13"/>
    </row>
    <row r="378" spans="1:5" x14ac:dyDescent="0.3">
      <c r="A378" s="13"/>
      <c r="B378" s="13"/>
      <c r="C378" s="13"/>
      <c r="D378" s="13"/>
      <c r="E378" s="13"/>
    </row>
    <row r="379" spans="1:5" x14ac:dyDescent="0.3">
      <c r="A379" s="13"/>
      <c r="B379" s="13"/>
      <c r="C379" s="13"/>
      <c r="D379" s="13"/>
      <c r="E379" s="13"/>
    </row>
    <row r="380" spans="1:5" x14ac:dyDescent="0.3">
      <c r="A380" s="13"/>
      <c r="B380" s="13"/>
      <c r="C380" s="13"/>
      <c r="D380" s="13"/>
      <c r="E380" s="13"/>
    </row>
    <row r="381" spans="1:5" x14ac:dyDescent="0.3">
      <c r="A381" s="13"/>
      <c r="B381" s="13"/>
      <c r="C381" s="13"/>
      <c r="D381" s="13"/>
      <c r="E381" s="13"/>
    </row>
    <row r="382" spans="1:5" x14ac:dyDescent="0.3">
      <c r="A382" s="13"/>
      <c r="B382" s="13"/>
      <c r="C382" s="13"/>
      <c r="D382" s="13"/>
      <c r="E382" s="13"/>
    </row>
    <row r="383" spans="1:5" x14ac:dyDescent="0.3">
      <c r="A383" s="13"/>
      <c r="B383" s="13"/>
      <c r="C383" s="13"/>
      <c r="D383" s="13"/>
      <c r="E383" s="13"/>
    </row>
    <row r="384" spans="1:5" x14ac:dyDescent="0.3">
      <c r="A384" s="13"/>
      <c r="B384" s="13"/>
      <c r="C384" s="13"/>
      <c r="D384" s="13"/>
      <c r="E384" s="13"/>
    </row>
    <row r="385" spans="1:5" x14ac:dyDescent="0.3">
      <c r="A385" s="13"/>
      <c r="B385" s="13"/>
      <c r="C385" s="13"/>
      <c r="D385" s="13"/>
      <c r="E385" s="13"/>
    </row>
    <row r="386" spans="1:5" x14ac:dyDescent="0.3">
      <c r="A386" s="13"/>
      <c r="B386" s="13"/>
      <c r="C386" s="13"/>
      <c r="D386" s="13"/>
      <c r="E386" s="13"/>
    </row>
    <row r="387" spans="1:5" x14ac:dyDescent="0.3">
      <c r="A387" s="13"/>
      <c r="B387" s="13"/>
      <c r="C387" s="13"/>
      <c r="D387" s="13"/>
      <c r="E387" s="13"/>
    </row>
    <row r="388" spans="1:5" x14ac:dyDescent="0.3">
      <c r="A388" s="13"/>
      <c r="B388" s="13"/>
      <c r="C388" s="13"/>
      <c r="D388" s="13"/>
      <c r="E388" s="13"/>
    </row>
    <row r="389" spans="1:5" x14ac:dyDescent="0.3">
      <c r="A389" s="13"/>
      <c r="B389" s="13"/>
      <c r="C389" s="13"/>
      <c r="D389" s="13"/>
      <c r="E389" s="13"/>
    </row>
    <row r="390" spans="1:5" x14ac:dyDescent="0.3">
      <c r="A390" s="13"/>
      <c r="B390" s="13"/>
      <c r="C390" s="13"/>
      <c r="D390" s="13"/>
      <c r="E390" s="13"/>
    </row>
    <row r="391" spans="1:5" x14ac:dyDescent="0.3">
      <c r="A391" s="13"/>
      <c r="B391" s="13"/>
      <c r="C391" s="13"/>
      <c r="D391" s="13"/>
      <c r="E391" s="13"/>
    </row>
    <row r="392" spans="1:5" x14ac:dyDescent="0.3">
      <c r="A392" s="13"/>
      <c r="B392" s="13"/>
      <c r="C392" s="13"/>
      <c r="D392" s="13"/>
      <c r="E392" s="13"/>
    </row>
    <row r="393" spans="1:5" x14ac:dyDescent="0.3">
      <c r="A393" s="13"/>
      <c r="B393" s="13"/>
      <c r="C393" s="13"/>
      <c r="D393" s="13"/>
      <c r="E393" s="13"/>
    </row>
    <row r="394" spans="1:5" x14ac:dyDescent="0.3">
      <c r="A394" s="13"/>
      <c r="B394" s="13"/>
      <c r="C394" s="13"/>
      <c r="D394" s="13"/>
      <c r="E394" s="13"/>
    </row>
    <row r="395" spans="1:5" x14ac:dyDescent="0.3">
      <c r="A395" s="13"/>
      <c r="B395" s="13"/>
      <c r="C395" s="13"/>
      <c r="D395" s="13"/>
      <c r="E395" s="13"/>
    </row>
    <row r="396" spans="1:5" x14ac:dyDescent="0.3">
      <c r="A396" s="13"/>
      <c r="B396" s="13"/>
      <c r="C396" s="13"/>
      <c r="D396" s="13"/>
      <c r="E396" s="13"/>
    </row>
    <row r="397" spans="1:5" x14ac:dyDescent="0.3">
      <c r="A397" s="13"/>
      <c r="B397" s="13"/>
      <c r="C397" s="13"/>
      <c r="D397" s="13"/>
      <c r="E397" s="13"/>
    </row>
    <row r="398" spans="1:5" x14ac:dyDescent="0.3">
      <c r="A398" s="13"/>
      <c r="B398" s="13"/>
      <c r="C398" s="13"/>
      <c r="D398" s="13"/>
      <c r="E398" s="13"/>
    </row>
    <row r="399" spans="1:5" x14ac:dyDescent="0.3">
      <c r="A399" s="13"/>
      <c r="B399" s="13"/>
      <c r="C399" s="13"/>
      <c r="D399" s="13"/>
      <c r="E399" s="13"/>
    </row>
    <row r="400" spans="1:5" x14ac:dyDescent="0.3">
      <c r="A400" s="13"/>
      <c r="B400" s="13"/>
      <c r="C400" s="13"/>
      <c r="D400" s="13"/>
      <c r="E400" s="13"/>
    </row>
    <row r="401" spans="1:5" x14ac:dyDescent="0.3">
      <c r="A401" s="13"/>
      <c r="B401" s="13"/>
      <c r="C401" s="13"/>
      <c r="D401" s="13"/>
      <c r="E401" s="13"/>
    </row>
    <row r="402" spans="1:5" x14ac:dyDescent="0.3">
      <c r="A402" s="13"/>
      <c r="B402" s="13"/>
      <c r="C402" s="13"/>
      <c r="D402" s="13"/>
      <c r="E402" s="13"/>
    </row>
    <row r="403" spans="1:5" x14ac:dyDescent="0.3">
      <c r="A403" s="13"/>
      <c r="B403" s="13"/>
      <c r="C403" s="13"/>
      <c r="D403" s="13"/>
      <c r="E403" s="13"/>
    </row>
    <row r="404" spans="1:5" x14ac:dyDescent="0.3">
      <c r="A404" s="13"/>
      <c r="B404" s="13"/>
      <c r="C404" s="13"/>
      <c r="D404" s="13"/>
      <c r="E404" s="13"/>
    </row>
    <row r="405" spans="1:5" x14ac:dyDescent="0.3">
      <c r="A405" s="13"/>
      <c r="B405" s="13"/>
      <c r="C405" s="13"/>
      <c r="D405" s="13"/>
      <c r="E405" s="13"/>
    </row>
    <row r="406" spans="1:5" x14ac:dyDescent="0.3">
      <c r="A406" s="13"/>
      <c r="B406" s="13"/>
      <c r="C406" s="13"/>
      <c r="D406" s="13"/>
      <c r="E406" s="13"/>
    </row>
    <row r="407" spans="1:5" x14ac:dyDescent="0.3">
      <c r="A407" s="13"/>
      <c r="B407" s="13"/>
      <c r="C407" s="13"/>
      <c r="D407" s="13"/>
      <c r="E407" s="13"/>
    </row>
    <row r="408" spans="1:5" x14ac:dyDescent="0.3">
      <c r="A408" s="13"/>
      <c r="B408" s="13"/>
      <c r="C408" s="13"/>
      <c r="D408" s="13"/>
      <c r="E408" s="13"/>
    </row>
    <row r="409" spans="1:5" x14ac:dyDescent="0.3">
      <c r="A409" s="13"/>
      <c r="B409" s="13"/>
      <c r="C409" s="13"/>
      <c r="D409" s="13"/>
      <c r="E409" s="13"/>
    </row>
    <row r="410" spans="1:5" x14ac:dyDescent="0.3">
      <c r="A410" s="13"/>
      <c r="B410" s="13"/>
      <c r="C410" s="13"/>
      <c r="D410" s="13"/>
      <c r="E410" s="13"/>
    </row>
    <row r="411" spans="1:5" x14ac:dyDescent="0.3">
      <c r="A411" s="13"/>
      <c r="B411" s="13"/>
      <c r="C411" s="13"/>
      <c r="D411" s="13"/>
      <c r="E411" s="13"/>
    </row>
    <row r="412" spans="1:5" x14ac:dyDescent="0.3">
      <c r="A412" s="13"/>
      <c r="B412" s="13"/>
      <c r="C412" s="13"/>
      <c r="D412" s="13"/>
      <c r="E412" s="13"/>
    </row>
    <row r="413" spans="1:5" x14ac:dyDescent="0.3">
      <c r="A413" s="13"/>
      <c r="B413" s="13"/>
      <c r="C413" s="13"/>
      <c r="D413" s="13"/>
      <c r="E413" s="13"/>
    </row>
    <row r="414" spans="1:5" x14ac:dyDescent="0.3">
      <c r="A414" s="13"/>
      <c r="B414" s="13"/>
      <c r="C414" s="13"/>
      <c r="D414" s="13"/>
      <c r="E414" s="13"/>
    </row>
    <row r="415" spans="1:5" x14ac:dyDescent="0.3">
      <c r="A415" s="13"/>
      <c r="B415" s="13"/>
      <c r="C415" s="13"/>
      <c r="D415" s="13"/>
      <c r="E415" s="13"/>
    </row>
    <row r="416" spans="1:5" x14ac:dyDescent="0.3">
      <c r="A416" s="13"/>
      <c r="B416" s="13"/>
      <c r="C416" s="13"/>
      <c r="D416" s="13"/>
      <c r="E416" s="13"/>
    </row>
    <row r="417" spans="1:5" x14ac:dyDescent="0.3">
      <c r="A417" s="13"/>
      <c r="B417" s="13"/>
      <c r="C417" s="13"/>
      <c r="D417" s="13"/>
      <c r="E417" s="13"/>
    </row>
    <row r="418" spans="1:5" x14ac:dyDescent="0.3">
      <c r="A418" s="13"/>
      <c r="B418" s="13"/>
      <c r="C418" s="13"/>
      <c r="D418" s="13"/>
      <c r="E418" s="13"/>
    </row>
    <row r="419" spans="1:5" x14ac:dyDescent="0.3">
      <c r="A419" s="13"/>
      <c r="B419" s="13"/>
      <c r="C419" s="13"/>
      <c r="D419" s="13"/>
      <c r="E419" s="13"/>
    </row>
    <row r="420" spans="1:5" x14ac:dyDescent="0.3">
      <c r="A420" s="13"/>
      <c r="B420" s="13"/>
      <c r="C420" s="13"/>
      <c r="D420" s="13"/>
      <c r="E420" s="13"/>
    </row>
    <row r="421" spans="1:5" x14ac:dyDescent="0.3">
      <c r="A421" s="13"/>
      <c r="B421" s="13"/>
      <c r="C421" s="13"/>
      <c r="D421" s="13"/>
      <c r="E421" s="13"/>
    </row>
    <row r="422" spans="1:5" x14ac:dyDescent="0.3">
      <c r="A422" s="13"/>
      <c r="B422" s="13"/>
      <c r="C422" s="13"/>
      <c r="D422" s="13"/>
      <c r="E422" s="13"/>
    </row>
    <row r="423" spans="1:5" x14ac:dyDescent="0.3">
      <c r="A423" s="13"/>
      <c r="B423" s="13"/>
      <c r="C423" s="13"/>
      <c r="D423" s="13"/>
      <c r="E423" s="13"/>
    </row>
    <row r="424" spans="1:5" x14ac:dyDescent="0.3">
      <c r="A424" s="13"/>
      <c r="B424" s="13"/>
      <c r="C424" s="13"/>
      <c r="D424" s="13"/>
      <c r="E424" s="13"/>
    </row>
    <row r="425" spans="1:5" x14ac:dyDescent="0.3">
      <c r="A425" s="13"/>
      <c r="B425" s="13"/>
      <c r="C425" s="13"/>
      <c r="D425" s="13"/>
      <c r="E425" s="13"/>
    </row>
    <row r="426" spans="1:5" x14ac:dyDescent="0.3">
      <c r="A426" s="13"/>
      <c r="B426" s="13"/>
      <c r="C426" s="13"/>
      <c r="D426" s="13"/>
      <c r="E426" s="13"/>
    </row>
    <row r="427" spans="1:5" x14ac:dyDescent="0.3">
      <c r="A427" s="13"/>
      <c r="B427" s="13"/>
      <c r="C427" s="13"/>
      <c r="D427" s="13"/>
      <c r="E427" s="13"/>
    </row>
    <row r="428" spans="1:5" x14ac:dyDescent="0.3">
      <c r="A428" s="13"/>
      <c r="B428" s="13"/>
      <c r="C428" s="13"/>
      <c r="D428" s="13"/>
      <c r="E428" s="13"/>
    </row>
    <row r="429" spans="1:5" x14ac:dyDescent="0.3">
      <c r="A429" s="13"/>
      <c r="B429" s="13"/>
      <c r="C429" s="13"/>
      <c r="D429" s="13"/>
      <c r="E429" s="13"/>
    </row>
    <row r="430" spans="1:5" x14ac:dyDescent="0.3">
      <c r="A430" s="13"/>
      <c r="B430" s="13"/>
      <c r="C430" s="13"/>
      <c r="D430" s="13"/>
      <c r="E430" s="13"/>
    </row>
    <row r="431" spans="1:5" x14ac:dyDescent="0.3">
      <c r="A431" s="13"/>
      <c r="B431" s="13"/>
      <c r="C431" s="13"/>
      <c r="D431" s="13"/>
      <c r="E431" s="13"/>
    </row>
    <row r="432" spans="1:5" x14ac:dyDescent="0.3">
      <c r="A432" s="13"/>
      <c r="B432" s="13"/>
      <c r="C432" s="13"/>
      <c r="D432" s="13"/>
      <c r="E432" s="13"/>
    </row>
    <row r="433" spans="1:5" x14ac:dyDescent="0.3">
      <c r="A433" s="13"/>
      <c r="B433" s="13"/>
      <c r="C433" s="13"/>
      <c r="D433" s="13"/>
      <c r="E433" s="13"/>
    </row>
    <row r="434" spans="1:5" x14ac:dyDescent="0.3">
      <c r="A434" s="13"/>
      <c r="B434" s="13"/>
      <c r="C434" s="13"/>
      <c r="D434" s="13"/>
      <c r="E434" s="13"/>
    </row>
    <row r="435" spans="1:5" x14ac:dyDescent="0.3">
      <c r="A435" s="13"/>
      <c r="B435" s="13"/>
      <c r="C435" s="13"/>
      <c r="D435" s="13"/>
      <c r="E435" s="13"/>
    </row>
    <row r="436" spans="1:5" x14ac:dyDescent="0.3">
      <c r="A436" s="13"/>
      <c r="B436" s="13"/>
      <c r="C436" s="13"/>
      <c r="D436" s="13"/>
      <c r="E436" s="13"/>
    </row>
    <row r="437" spans="1:5" x14ac:dyDescent="0.3">
      <c r="A437" s="13"/>
      <c r="B437" s="13"/>
      <c r="C437" s="13"/>
      <c r="D437" s="13"/>
      <c r="E437" s="13"/>
    </row>
    <row r="438" spans="1:5" x14ac:dyDescent="0.3">
      <c r="A438" s="13"/>
      <c r="B438" s="13"/>
      <c r="C438" s="13"/>
      <c r="D438" s="13"/>
      <c r="E438" s="13"/>
    </row>
    <row r="439" spans="1:5" x14ac:dyDescent="0.3">
      <c r="A439" s="13"/>
      <c r="B439" s="13"/>
      <c r="C439" s="13"/>
      <c r="D439" s="13"/>
      <c r="E439" s="13"/>
    </row>
    <row r="440" spans="1:5" x14ac:dyDescent="0.3">
      <c r="A440" s="13"/>
      <c r="B440" s="13"/>
      <c r="C440" s="13"/>
      <c r="D440" s="13"/>
      <c r="E440" s="13"/>
    </row>
    <row r="441" spans="1:5" x14ac:dyDescent="0.3">
      <c r="A441" s="13"/>
      <c r="B441" s="13"/>
      <c r="C441" s="13"/>
      <c r="D441" s="13"/>
      <c r="E441" s="13"/>
    </row>
    <row r="442" spans="1:5" x14ac:dyDescent="0.3">
      <c r="A442" s="13"/>
      <c r="B442" s="13"/>
      <c r="C442" s="13"/>
      <c r="D442" s="13"/>
      <c r="E442" s="13"/>
    </row>
    <row r="443" spans="1:5" x14ac:dyDescent="0.3">
      <c r="A443" s="13"/>
      <c r="B443" s="13"/>
      <c r="C443" s="13"/>
      <c r="D443" s="13"/>
      <c r="E443" s="13"/>
    </row>
    <row r="444" spans="1:5" x14ac:dyDescent="0.3">
      <c r="A444" s="13"/>
      <c r="B444" s="13"/>
      <c r="C444" s="13"/>
      <c r="D444" s="13"/>
      <c r="E444" s="13"/>
    </row>
    <row r="445" spans="1:5" x14ac:dyDescent="0.3">
      <c r="A445" s="13"/>
      <c r="B445" s="13"/>
      <c r="C445" s="13"/>
      <c r="D445" s="13"/>
      <c r="E445" s="13"/>
    </row>
    <row r="446" spans="1:5" x14ac:dyDescent="0.3">
      <c r="A446" s="13"/>
      <c r="B446" s="13"/>
      <c r="C446" s="13"/>
      <c r="D446" s="13"/>
      <c r="E446" s="13"/>
    </row>
    <row r="447" spans="1:5" x14ac:dyDescent="0.3">
      <c r="A447" s="13"/>
      <c r="B447" s="13"/>
      <c r="C447" s="13"/>
      <c r="D447" s="13"/>
      <c r="E447" s="13"/>
    </row>
    <row r="448" spans="1:5" x14ac:dyDescent="0.3">
      <c r="A448" s="13"/>
      <c r="B448" s="13"/>
      <c r="C448" s="13"/>
      <c r="D448" s="13"/>
      <c r="E448" s="13"/>
    </row>
    <row r="449" spans="1:5" x14ac:dyDescent="0.3">
      <c r="A449" s="13"/>
      <c r="B449" s="13"/>
      <c r="C449" s="13"/>
      <c r="D449" s="13"/>
      <c r="E449" s="13"/>
    </row>
    <row r="450" spans="1:5" x14ac:dyDescent="0.3">
      <c r="A450" s="13"/>
      <c r="B450" s="13"/>
      <c r="C450" s="13"/>
      <c r="D450" s="13"/>
      <c r="E450" s="13"/>
    </row>
    <row r="451" spans="1:5" x14ac:dyDescent="0.3">
      <c r="A451" s="13"/>
      <c r="B451" s="13"/>
      <c r="C451" s="13"/>
      <c r="D451" s="13"/>
      <c r="E451" s="13"/>
    </row>
    <row r="452" spans="1:5" x14ac:dyDescent="0.3">
      <c r="A452" s="13"/>
      <c r="B452" s="13"/>
      <c r="C452" s="13"/>
      <c r="D452" s="13"/>
      <c r="E452" s="13"/>
    </row>
    <row r="453" spans="1:5" x14ac:dyDescent="0.3">
      <c r="A453" s="13"/>
      <c r="B453" s="13"/>
      <c r="C453" s="13"/>
      <c r="D453" s="13"/>
      <c r="E453" s="13"/>
    </row>
    <row r="454" spans="1:5" x14ac:dyDescent="0.3">
      <c r="A454" s="13"/>
      <c r="B454" s="13"/>
      <c r="C454" s="13"/>
      <c r="D454" s="13"/>
      <c r="E454" s="13"/>
    </row>
    <row r="455" spans="1:5" x14ac:dyDescent="0.3">
      <c r="A455" s="13"/>
      <c r="B455" s="13"/>
      <c r="C455" s="13"/>
      <c r="D455" s="13"/>
      <c r="E455" s="13"/>
    </row>
    <row r="456" spans="1:5" x14ac:dyDescent="0.3">
      <c r="A456" s="13"/>
      <c r="B456" s="13"/>
      <c r="C456" s="13"/>
      <c r="D456" s="13"/>
      <c r="E456" s="13"/>
    </row>
    <row r="457" spans="1:5" x14ac:dyDescent="0.3">
      <c r="A457" s="13"/>
      <c r="B457" s="13"/>
      <c r="C457" s="13"/>
      <c r="D457" s="13"/>
      <c r="E457" s="13"/>
    </row>
    <row r="458" spans="1:5" x14ac:dyDescent="0.3">
      <c r="A458" s="13"/>
      <c r="B458" s="13"/>
      <c r="C458" s="13"/>
      <c r="D458" s="13"/>
      <c r="E458" s="13"/>
    </row>
    <row r="459" spans="1:5" x14ac:dyDescent="0.3">
      <c r="A459" s="13"/>
      <c r="B459" s="13"/>
      <c r="C459" s="13"/>
      <c r="D459" s="13"/>
      <c r="E459" s="13"/>
    </row>
    <row r="460" spans="1:5" x14ac:dyDescent="0.3">
      <c r="A460" s="13"/>
      <c r="B460" s="13"/>
      <c r="C460" s="13"/>
      <c r="D460" s="13"/>
      <c r="E460" s="13"/>
    </row>
    <row r="461" spans="1:5" x14ac:dyDescent="0.3">
      <c r="A461" s="13"/>
      <c r="B461" s="13"/>
      <c r="C461" s="13"/>
      <c r="D461" s="13"/>
      <c r="E461" s="13"/>
    </row>
    <row r="462" spans="1:5" x14ac:dyDescent="0.3">
      <c r="A462" s="13"/>
      <c r="B462" s="13"/>
      <c r="C462" s="13"/>
      <c r="D462" s="13"/>
      <c r="E462" s="13"/>
    </row>
    <row r="463" spans="1:5" x14ac:dyDescent="0.3">
      <c r="A463" s="13"/>
      <c r="B463" s="13"/>
      <c r="C463" s="13"/>
      <c r="D463" s="13"/>
      <c r="E463" s="13"/>
    </row>
    <row r="464" spans="1:5" x14ac:dyDescent="0.3">
      <c r="A464" s="13"/>
      <c r="B464" s="13"/>
      <c r="C464" s="13"/>
      <c r="D464" s="13"/>
      <c r="E464" s="13"/>
    </row>
    <row r="465" spans="1:5" x14ac:dyDescent="0.3">
      <c r="A465" s="13"/>
      <c r="B465" s="13"/>
      <c r="C465" s="13"/>
      <c r="D465" s="13"/>
      <c r="E465" s="13"/>
    </row>
    <row r="466" spans="1:5" x14ac:dyDescent="0.3">
      <c r="A466" s="13"/>
      <c r="B466" s="13"/>
      <c r="C466" s="13"/>
      <c r="D466" s="13"/>
      <c r="E466" s="13"/>
    </row>
    <row r="467" spans="1:5" x14ac:dyDescent="0.3">
      <c r="A467" s="13"/>
      <c r="B467" s="13"/>
      <c r="C467" s="13"/>
      <c r="D467" s="13"/>
      <c r="E467" s="13"/>
    </row>
    <row r="468" spans="1:5" x14ac:dyDescent="0.3">
      <c r="A468" s="13"/>
      <c r="B468" s="13"/>
      <c r="C468" s="13"/>
      <c r="D468" s="13"/>
      <c r="E468" s="13"/>
    </row>
    <row r="469" spans="1:5" x14ac:dyDescent="0.3">
      <c r="A469" s="13"/>
      <c r="B469" s="13"/>
      <c r="C469" s="13"/>
      <c r="D469" s="13"/>
      <c r="E469" s="13"/>
    </row>
    <row r="470" spans="1:5" x14ac:dyDescent="0.3">
      <c r="A470" s="13"/>
      <c r="B470" s="13"/>
      <c r="C470" s="13"/>
      <c r="D470" s="13"/>
      <c r="E470" s="13"/>
    </row>
    <row r="471" spans="1:5" x14ac:dyDescent="0.3">
      <c r="A471" s="13"/>
      <c r="B471" s="13"/>
      <c r="C471" s="13"/>
      <c r="D471" s="13"/>
      <c r="E471" s="13"/>
    </row>
    <row r="472" spans="1:5" x14ac:dyDescent="0.3">
      <c r="A472" s="13"/>
      <c r="B472" s="13"/>
      <c r="C472" s="13"/>
      <c r="D472" s="13"/>
      <c r="E472" s="13"/>
    </row>
    <row r="473" spans="1:5" x14ac:dyDescent="0.3">
      <c r="A473" s="13"/>
      <c r="B473" s="13"/>
      <c r="C473" s="13"/>
      <c r="D473" s="13"/>
      <c r="E473" s="13"/>
    </row>
    <row r="474" spans="1:5" x14ac:dyDescent="0.3">
      <c r="A474" s="13"/>
      <c r="B474" s="13"/>
      <c r="C474" s="13"/>
      <c r="D474" s="13"/>
      <c r="E474" s="13"/>
    </row>
    <row r="475" spans="1:5" x14ac:dyDescent="0.3">
      <c r="A475" s="13"/>
      <c r="B475" s="13"/>
      <c r="C475" s="13"/>
      <c r="D475" s="13"/>
      <c r="E475" s="13"/>
    </row>
    <row r="476" spans="1:5" x14ac:dyDescent="0.3">
      <c r="A476" s="13"/>
      <c r="B476" s="13"/>
      <c r="C476" s="13"/>
      <c r="D476" s="13"/>
      <c r="E476" s="13"/>
    </row>
    <row r="477" spans="1:5" x14ac:dyDescent="0.3">
      <c r="A477" s="13"/>
      <c r="B477" s="13"/>
      <c r="C477" s="13"/>
      <c r="D477" s="13"/>
      <c r="E477" s="13"/>
    </row>
    <row r="478" spans="1:5" x14ac:dyDescent="0.3">
      <c r="A478" s="13"/>
      <c r="B478" s="13"/>
      <c r="C478" s="13"/>
      <c r="D478" s="13"/>
      <c r="E478" s="13"/>
    </row>
    <row r="479" spans="1:5" x14ac:dyDescent="0.3">
      <c r="A479" s="13"/>
      <c r="B479" s="13"/>
      <c r="C479" s="13"/>
      <c r="D479" s="13"/>
      <c r="E479" s="13"/>
    </row>
    <row r="480" spans="1:5" x14ac:dyDescent="0.3">
      <c r="A480" s="13"/>
      <c r="B480" s="13"/>
      <c r="C480" s="13"/>
      <c r="D480" s="13"/>
      <c r="E480" s="13"/>
    </row>
    <row r="481" spans="1:5" x14ac:dyDescent="0.3">
      <c r="A481" s="13"/>
      <c r="B481" s="13"/>
      <c r="C481" s="13"/>
      <c r="D481" s="13"/>
      <c r="E481" s="13"/>
    </row>
    <row r="482" spans="1:5" x14ac:dyDescent="0.3">
      <c r="A482" s="13"/>
      <c r="B482" s="13"/>
      <c r="C482" s="13"/>
      <c r="D482" s="13"/>
      <c r="E482" s="13"/>
    </row>
    <row r="483" spans="1:5" x14ac:dyDescent="0.3">
      <c r="A483" s="13"/>
      <c r="B483" s="13"/>
      <c r="C483" s="13"/>
      <c r="D483" s="13"/>
      <c r="E483" s="13"/>
    </row>
    <row r="484" spans="1:5" x14ac:dyDescent="0.3">
      <c r="A484" s="13"/>
      <c r="B484" s="13"/>
      <c r="C484" s="13"/>
      <c r="D484" s="13"/>
      <c r="E484" s="13"/>
    </row>
    <row r="485" spans="1:5" x14ac:dyDescent="0.3">
      <c r="A485" s="13"/>
      <c r="B485" s="13"/>
      <c r="C485" s="13"/>
      <c r="D485" s="13"/>
      <c r="E485" s="13"/>
    </row>
    <row r="486" spans="1:5" x14ac:dyDescent="0.3">
      <c r="A486" s="13"/>
      <c r="B486" s="13"/>
      <c r="C486" s="13"/>
      <c r="D486" s="13"/>
      <c r="E486" s="13"/>
    </row>
    <row r="487" spans="1:5" x14ac:dyDescent="0.3">
      <c r="A487" s="13"/>
      <c r="B487" s="13"/>
      <c r="C487" s="13"/>
      <c r="D487" s="13"/>
      <c r="E487" s="13"/>
    </row>
    <row r="488" spans="1:5" x14ac:dyDescent="0.3">
      <c r="A488" s="13"/>
      <c r="B488" s="13"/>
      <c r="C488" s="13"/>
      <c r="D488" s="13"/>
      <c r="E488" s="13"/>
    </row>
    <row r="489" spans="1:5" x14ac:dyDescent="0.3">
      <c r="A489" s="13"/>
      <c r="B489" s="13"/>
      <c r="C489" s="13"/>
      <c r="D489" s="13"/>
      <c r="E489" s="13"/>
    </row>
    <row r="490" spans="1:5" x14ac:dyDescent="0.3">
      <c r="A490" s="13"/>
      <c r="B490" s="13"/>
      <c r="C490" s="13"/>
      <c r="D490" s="13"/>
      <c r="E490" s="13"/>
    </row>
    <row r="491" spans="1:5" x14ac:dyDescent="0.3">
      <c r="A491" s="13"/>
      <c r="B491" s="13"/>
      <c r="C491" s="13"/>
      <c r="D491" s="13"/>
      <c r="E491" s="13"/>
    </row>
    <row r="492" spans="1:5" x14ac:dyDescent="0.3">
      <c r="A492" s="13"/>
      <c r="B492" s="13"/>
      <c r="C492" s="13"/>
      <c r="D492" s="13"/>
      <c r="E492" s="13"/>
    </row>
    <row r="493" spans="1:5" x14ac:dyDescent="0.3">
      <c r="A493" s="13"/>
      <c r="B493" s="13"/>
      <c r="C493" s="13"/>
      <c r="D493" s="13"/>
      <c r="E493" s="13"/>
    </row>
    <row r="494" spans="1:5" x14ac:dyDescent="0.3">
      <c r="A494" s="13"/>
      <c r="B494" s="13"/>
      <c r="C494" s="13"/>
      <c r="D494" s="13"/>
      <c r="E494" s="13"/>
    </row>
    <row r="495" spans="1:5" x14ac:dyDescent="0.3">
      <c r="A495" s="13"/>
      <c r="B495" s="13"/>
      <c r="C495" s="13"/>
      <c r="D495" s="13"/>
      <c r="E495" s="13"/>
    </row>
    <row r="496" spans="1:5" x14ac:dyDescent="0.3">
      <c r="A496" s="13"/>
      <c r="B496" s="13"/>
      <c r="C496" s="13"/>
      <c r="D496" s="13"/>
      <c r="E496" s="13"/>
    </row>
    <row r="497" spans="1:5" x14ac:dyDescent="0.3">
      <c r="A497" s="13"/>
      <c r="B497" s="13"/>
      <c r="C497" s="13"/>
      <c r="D497" s="13"/>
      <c r="E497" s="13"/>
    </row>
    <row r="498" spans="1:5" x14ac:dyDescent="0.3">
      <c r="A498" s="13"/>
      <c r="B498" s="13"/>
      <c r="C498" s="13"/>
      <c r="D498" s="13"/>
      <c r="E498" s="13"/>
    </row>
    <row r="499" spans="1:5" x14ac:dyDescent="0.3">
      <c r="A499" s="13"/>
      <c r="B499" s="13"/>
      <c r="C499" s="13"/>
      <c r="D499" s="13"/>
      <c r="E499" s="13"/>
    </row>
    <row r="500" spans="1:5" x14ac:dyDescent="0.3">
      <c r="A500" s="13"/>
      <c r="B500" s="13"/>
      <c r="C500" s="13"/>
      <c r="D500" s="13"/>
      <c r="E500" s="13"/>
    </row>
    <row r="501" spans="1:5" x14ac:dyDescent="0.3">
      <c r="A501" s="13"/>
      <c r="B501" s="13"/>
      <c r="C501" s="13"/>
      <c r="D501" s="13"/>
      <c r="E501" s="13"/>
    </row>
    <row r="502" spans="1:5" x14ac:dyDescent="0.3">
      <c r="A502" s="13"/>
      <c r="B502" s="13"/>
      <c r="C502" s="13"/>
      <c r="D502" s="13"/>
      <c r="E502" s="13"/>
    </row>
    <row r="503" spans="1:5" x14ac:dyDescent="0.3">
      <c r="A503" s="13"/>
      <c r="B503" s="13"/>
      <c r="C503" s="13"/>
      <c r="D503" s="13"/>
      <c r="E503" s="13"/>
    </row>
    <row r="504" spans="1:5" x14ac:dyDescent="0.3">
      <c r="A504" s="13"/>
      <c r="B504" s="13"/>
      <c r="C504" s="13"/>
      <c r="D504" s="13"/>
      <c r="E504" s="13"/>
    </row>
    <row r="505" spans="1:5" x14ac:dyDescent="0.3">
      <c r="A505" s="13"/>
      <c r="B505" s="13"/>
      <c r="C505" s="13"/>
      <c r="D505" s="13"/>
      <c r="E505" s="13"/>
    </row>
    <row r="506" spans="1:5" x14ac:dyDescent="0.3">
      <c r="A506" s="13"/>
      <c r="B506" s="13"/>
      <c r="C506" s="13"/>
      <c r="D506" s="13"/>
      <c r="E506" s="13"/>
    </row>
    <row r="507" spans="1:5" x14ac:dyDescent="0.3">
      <c r="A507" s="13"/>
      <c r="B507" s="13"/>
      <c r="C507" s="13"/>
      <c r="D507" s="13"/>
      <c r="E507" s="13"/>
    </row>
    <row r="508" spans="1:5" x14ac:dyDescent="0.3">
      <c r="A508" s="13"/>
      <c r="B508" s="13"/>
      <c r="C508" s="13"/>
      <c r="D508" s="13"/>
      <c r="E508" s="13"/>
    </row>
    <row r="509" spans="1:5" x14ac:dyDescent="0.3">
      <c r="A509" s="13"/>
      <c r="B509" s="13"/>
      <c r="C509" s="13"/>
      <c r="D509" s="13"/>
      <c r="E509" s="13"/>
    </row>
    <row r="510" spans="1:5" x14ac:dyDescent="0.3">
      <c r="A510" s="13"/>
      <c r="B510" s="13"/>
      <c r="C510" s="13"/>
      <c r="D510" s="13"/>
      <c r="E510" s="13"/>
    </row>
    <row r="511" spans="1:5" x14ac:dyDescent="0.3">
      <c r="A511" s="13"/>
      <c r="B511" s="13"/>
      <c r="C511" s="13"/>
      <c r="D511" s="13"/>
      <c r="E511" s="13"/>
    </row>
    <row r="512" spans="1:5" x14ac:dyDescent="0.3">
      <c r="A512" s="13"/>
      <c r="B512" s="13"/>
      <c r="C512" s="13"/>
      <c r="D512" s="13"/>
      <c r="E512" s="13"/>
    </row>
    <row r="513" spans="1:5" x14ac:dyDescent="0.3">
      <c r="A513" s="13"/>
      <c r="B513" s="13"/>
      <c r="C513" s="13"/>
      <c r="D513" s="13"/>
      <c r="E513" s="13"/>
    </row>
    <row r="514" spans="1:5" x14ac:dyDescent="0.3">
      <c r="A514" s="13"/>
      <c r="B514" s="13"/>
      <c r="C514" s="13"/>
      <c r="D514" s="13"/>
      <c r="E514" s="13"/>
    </row>
    <row r="515" spans="1:5" x14ac:dyDescent="0.3">
      <c r="A515" s="13"/>
      <c r="B515" s="13"/>
      <c r="C515" s="13"/>
      <c r="D515" s="13"/>
      <c r="E515" s="13"/>
    </row>
    <row r="516" spans="1:5" x14ac:dyDescent="0.3">
      <c r="A516" s="13"/>
      <c r="B516" s="13"/>
      <c r="C516" s="13"/>
      <c r="D516" s="13"/>
      <c r="E516" s="13"/>
    </row>
    <row r="517" spans="1:5" x14ac:dyDescent="0.3">
      <c r="A517" s="13"/>
      <c r="B517" s="13"/>
      <c r="C517" s="13"/>
      <c r="D517" s="13"/>
      <c r="E517" s="13"/>
    </row>
    <row r="518" spans="1:5" x14ac:dyDescent="0.3">
      <c r="A518" s="13"/>
      <c r="B518" s="13"/>
      <c r="C518" s="13"/>
      <c r="D518" s="13"/>
      <c r="E518" s="13"/>
    </row>
    <row r="519" spans="1:5" x14ac:dyDescent="0.3">
      <c r="A519" s="13"/>
      <c r="B519" s="13"/>
      <c r="C519" s="13"/>
      <c r="D519" s="13"/>
      <c r="E519" s="13"/>
    </row>
    <row r="520" spans="1:5" x14ac:dyDescent="0.3">
      <c r="A520" s="13"/>
      <c r="B520" s="13"/>
      <c r="C520" s="13"/>
      <c r="D520" s="13"/>
      <c r="E520" s="13"/>
    </row>
    <row r="521" spans="1:5" x14ac:dyDescent="0.3">
      <c r="A521" s="13"/>
      <c r="B521" s="13"/>
      <c r="C521" s="13"/>
      <c r="D521" s="13"/>
      <c r="E521" s="13"/>
    </row>
    <row r="522" spans="1:5" x14ac:dyDescent="0.3">
      <c r="A522" s="13"/>
      <c r="B522" s="13"/>
      <c r="C522" s="13"/>
      <c r="D522" s="13"/>
      <c r="E522" s="13"/>
    </row>
    <row r="523" spans="1:5" x14ac:dyDescent="0.3">
      <c r="A523" s="13"/>
      <c r="B523" s="13"/>
      <c r="C523" s="13"/>
      <c r="D523" s="13"/>
      <c r="E523" s="13"/>
    </row>
    <row r="524" spans="1:5" x14ac:dyDescent="0.3">
      <c r="A524" s="13"/>
      <c r="B524" s="13"/>
      <c r="C524" s="13"/>
      <c r="D524" s="13"/>
      <c r="E524" s="13"/>
    </row>
    <row r="525" spans="1:5" x14ac:dyDescent="0.3">
      <c r="A525" s="13"/>
      <c r="B525" s="13"/>
      <c r="C525" s="13"/>
      <c r="D525" s="13"/>
      <c r="E525" s="13"/>
    </row>
    <row r="526" spans="1:5" x14ac:dyDescent="0.3">
      <c r="A526" s="13"/>
      <c r="B526" s="13"/>
      <c r="C526" s="13"/>
      <c r="D526" s="13"/>
      <c r="E526" s="13"/>
    </row>
    <row r="527" spans="1:5" x14ac:dyDescent="0.3">
      <c r="A527" s="13"/>
      <c r="B527" s="13"/>
      <c r="C527" s="13"/>
      <c r="D527" s="13"/>
      <c r="E527" s="13"/>
    </row>
    <row r="528" spans="1:5" x14ac:dyDescent="0.3">
      <c r="A528" s="13"/>
      <c r="B528" s="13"/>
      <c r="C528" s="13"/>
      <c r="D528" s="13"/>
      <c r="E528" s="13"/>
    </row>
    <row r="529" spans="1:5" x14ac:dyDescent="0.3">
      <c r="A529" s="13"/>
      <c r="B529" s="13"/>
      <c r="C529" s="13"/>
      <c r="D529" s="13"/>
      <c r="E529" s="13"/>
    </row>
    <row r="530" spans="1:5" x14ac:dyDescent="0.3">
      <c r="A530" s="13"/>
      <c r="B530" s="13"/>
      <c r="C530" s="13"/>
      <c r="D530" s="13"/>
      <c r="E530" s="13"/>
    </row>
    <row r="531" spans="1:5" x14ac:dyDescent="0.3">
      <c r="A531" s="13"/>
      <c r="B531" s="13"/>
      <c r="C531" s="13"/>
      <c r="D531" s="13"/>
      <c r="E531" s="13"/>
    </row>
    <row r="532" spans="1:5" x14ac:dyDescent="0.3">
      <c r="A532" s="13"/>
      <c r="B532" s="13"/>
      <c r="C532" s="13"/>
      <c r="D532" s="13"/>
      <c r="E532" s="13"/>
    </row>
    <row r="533" spans="1:5" x14ac:dyDescent="0.3">
      <c r="A533" s="13"/>
      <c r="B533" s="13"/>
      <c r="C533" s="13"/>
      <c r="D533" s="13"/>
      <c r="E533" s="13"/>
    </row>
    <row r="534" spans="1:5" x14ac:dyDescent="0.3">
      <c r="A534" s="13"/>
      <c r="B534" s="13"/>
      <c r="C534" s="13"/>
      <c r="D534" s="13"/>
      <c r="E534" s="13"/>
    </row>
    <row r="535" spans="1:5" x14ac:dyDescent="0.3">
      <c r="A535" s="13"/>
      <c r="B535" s="13"/>
      <c r="C535" s="13"/>
      <c r="D535" s="13"/>
      <c r="E535" s="13"/>
    </row>
    <row r="536" spans="1:5" x14ac:dyDescent="0.3">
      <c r="A536" s="13"/>
      <c r="B536" s="13"/>
      <c r="C536" s="13"/>
      <c r="D536" s="13"/>
      <c r="E536" s="13"/>
    </row>
    <row r="537" spans="1:5" x14ac:dyDescent="0.3">
      <c r="A537" s="13"/>
      <c r="B537" s="13"/>
      <c r="C537" s="13"/>
      <c r="D537" s="13"/>
      <c r="E537" s="13"/>
    </row>
    <row r="538" spans="1:5" x14ac:dyDescent="0.3">
      <c r="A538" s="13"/>
      <c r="B538" s="13"/>
      <c r="C538" s="13"/>
      <c r="D538" s="13"/>
      <c r="E538" s="13"/>
    </row>
    <row r="539" spans="1:5" x14ac:dyDescent="0.3">
      <c r="A539" s="13"/>
      <c r="B539" s="13"/>
      <c r="C539" s="13"/>
      <c r="D539" s="13"/>
      <c r="E539" s="13"/>
    </row>
    <row r="540" spans="1:5" x14ac:dyDescent="0.3">
      <c r="A540" s="13"/>
      <c r="B540" s="13"/>
      <c r="C540" s="13"/>
      <c r="D540" s="13"/>
      <c r="E540" s="13"/>
    </row>
    <row r="541" spans="1:5" x14ac:dyDescent="0.3">
      <c r="A541" s="13"/>
      <c r="B541" s="13"/>
      <c r="C541" s="13"/>
      <c r="D541" s="13"/>
      <c r="E541" s="13"/>
    </row>
    <row r="542" spans="1:5" x14ac:dyDescent="0.3">
      <c r="A542" s="13"/>
      <c r="B542" s="13"/>
      <c r="C542" s="13"/>
      <c r="D542" s="13"/>
      <c r="E542" s="13"/>
    </row>
    <row r="543" spans="1:5" x14ac:dyDescent="0.3">
      <c r="A543" s="13"/>
      <c r="B543" s="13"/>
      <c r="C543" s="13"/>
      <c r="D543" s="13"/>
      <c r="E543" s="13"/>
    </row>
    <row r="544" spans="1:5" x14ac:dyDescent="0.3">
      <c r="A544" s="13"/>
      <c r="B544" s="13"/>
      <c r="C544" s="13"/>
      <c r="D544" s="13"/>
      <c r="E544" s="13"/>
    </row>
    <row r="545" spans="1:5" x14ac:dyDescent="0.3">
      <c r="A545" s="13"/>
      <c r="B545" s="13"/>
      <c r="C545" s="13"/>
      <c r="D545" s="13"/>
      <c r="E545" s="13"/>
    </row>
    <row r="546" spans="1:5" x14ac:dyDescent="0.3">
      <c r="A546" s="13"/>
      <c r="B546" s="13"/>
      <c r="C546" s="13"/>
      <c r="D546" s="13"/>
      <c r="E546" s="13"/>
    </row>
    <row r="547" spans="1:5" x14ac:dyDescent="0.3">
      <c r="A547" s="13"/>
      <c r="B547" s="13"/>
      <c r="C547" s="13"/>
      <c r="D547" s="13"/>
      <c r="E547" s="13"/>
    </row>
    <row r="548" spans="1:5" x14ac:dyDescent="0.3">
      <c r="A548" s="13"/>
      <c r="B548" s="13"/>
      <c r="C548" s="13"/>
      <c r="D548" s="13"/>
      <c r="E548" s="13"/>
    </row>
    <row r="549" spans="1:5" x14ac:dyDescent="0.3">
      <c r="A549" s="13"/>
      <c r="B549" s="13"/>
      <c r="C549" s="13"/>
      <c r="D549" s="13"/>
      <c r="E549" s="13"/>
    </row>
    <row r="550" spans="1:5" x14ac:dyDescent="0.3">
      <c r="A550" s="13"/>
      <c r="B550" s="13"/>
      <c r="C550" s="13"/>
      <c r="D550" s="13"/>
      <c r="E550" s="13"/>
    </row>
    <row r="551" spans="1:5" x14ac:dyDescent="0.3">
      <c r="A551" s="13"/>
      <c r="B551" s="13"/>
      <c r="C551" s="13"/>
      <c r="D551" s="13"/>
      <c r="E551" s="13"/>
    </row>
    <row r="552" spans="1:5" x14ac:dyDescent="0.3">
      <c r="A552" s="13"/>
      <c r="B552" s="13"/>
      <c r="C552" s="13"/>
      <c r="D552" s="13"/>
      <c r="E552" s="13"/>
    </row>
    <row r="553" spans="1:5" x14ac:dyDescent="0.3">
      <c r="A553" s="13"/>
      <c r="B553" s="13"/>
      <c r="C553" s="13"/>
      <c r="D553" s="13"/>
      <c r="E553" s="13"/>
    </row>
    <row r="554" spans="1:5" x14ac:dyDescent="0.3">
      <c r="A554" s="13"/>
      <c r="B554" s="13"/>
      <c r="C554" s="13"/>
      <c r="D554" s="13"/>
      <c r="E554" s="13"/>
    </row>
    <row r="555" spans="1:5" x14ac:dyDescent="0.3">
      <c r="A555" s="13"/>
      <c r="B555" s="13"/>
      <c r="C555" s="13"/>
      <c r="D555" s="13"/>
      <c r="E555" s="13"/>
    </row>
    <row r="556" spans="1:5" x14ac:dyDescent="0.3">
      <c r="A556" s="13"/>
      <c r="B556" s="13"/>
      <c r="C556" s="13"/>
      <c r="D556" s="13"/>
      <c r="E556" s="13"/>
    </row>
    <row r="557" spans="1:5" x14ac:dyDescent="0.3">
      <c r="A557" s="13"/>
      <c r="B557" s="13"/>
      <c r="C557" s="13"/>
      <c r="D557" s="13"/>
      <c r="E557" s="13"/>
    </row>
    <row r="558" spans="1:5" x14ac:dyDescent="0.3">
      <c r="A558" s="13"/>
      <c r="B558" s="13"/>
      <c r="C558" s="13"/>
      <c r="D558" s="13"/>
      <c r="E558" s="13"/>
    </row>
    <row r="559" spans="1:5" x14ac:dyDescent="0.3">
      <c r="A559" s="13"/>
      <c r="B559" s="13"/>
      <c r="C559" s="13"/>
      <c r="D559" s="13"/>
      <c r="E559" s="13"/>
    </row>
    <row r="560" spans="1:5" x14ac:dyDescent="0.3">
      <c r="A560" s="13"/>
      <c r="B560" s="13"/>
      <c r="C560" s="13"/>
      <c r="D560" s="13"/>
      <c r="E560" s="13"/>
    </row>
    <row r="561" spans="1:5" x14ac:dyDescent="0.3">
      <c r="A561" s="13"/>
      <c r="B561" s="13"/>
      <c r="C561" s="13"/>
      <c r="D561" s="13"/>
      <c r="E561" s="13"/>
    </row>
    <row r="562" spans="1:5" x14ac:dyDescent="0.3">
      <c r="A562" s="13"/>
      <c r="B562" s="13"/>
      <c r="C562" s="13"/>
      <c r="D562" s="13"/>
      <c r="E562" s="13"/>
    </row>
    <row r="563" spans="1:5" x14ac:dyDescent="0.3">
      <c r="A563" s="13"/>
      <c r="B563" s="13"/>
      <c r="C563" s="13"/>
      <c r="D563" s="13"/>
      <c r="E563" s="13"/>
    </row>
    <row r="564" spans="1:5" x14ac:dyDescent="0.3">
      <c r="A564" s="13"/>
      <c r="B564" s="13"/>
      <c r="C564" s="13"/>
      <c r="D564" s="13"/>
      <c r="E564" s="13"/>
    </row>
    <row r="565" spans="1:5" x14ac:dyDescent="0.3">
      <c r="A565" s="13"/>
      <c r="B565" s="13"/>
      <c r="C565" s="13"/>
      <c r="D565" s="13"/>
      <c r="E565" s="13"/>
    </row>
    <row r="566" spans="1:5" x14ac:dyDescent="0.3">
      <c r="A566" s="13"/>
      <c r="B566" s="13"/>
      <c r="C566" s="13"/>
      <c r="D566" s="13"/>
      <c r="E566" s="13"/>
    </row>
    <row r="567" spans="1:5" x14ac:dyDescent="0.3">
      <c r="A567" s="13"/>
      <c r="B567" s="13"/>
      <c r="C567" s="13"/>
      <c r="D567" s="13"/>
      <c r="E567" s="13"/>
    </row>
    <row r="568" spans="1:5" x14ac:dyDescent="0.3">
      <c r="A568" s="13"/>
      <c r="B568" s="13"/>
      <c r="C568" s="13"/>
      <c r="D568" s="13"/>
      <c r="E568" s="13"/>
    </row>
    <row r="569" spans="1:5" x14ac:dyDescent="0.3">
      <c r="A569" s="13"/>
      <c r="B569" s="13"/>
      <c r="C569" s="13"/>
      <c r="D569" s="13"/>
      <c r="E569" s="13"/>
    </row>
    <row r="570" spans="1:5" x14ac:dyDescent="0.3">
      <c r="A570" s="13"/>
      <c r="B570" s="13"/>
      <c r="C570" s="13"/>
      <c r="D570" s="13"/>
      <c r="E570" s="13"/>
    </row>
    <row r="571" spans="1:5" x14ac:dyDescent="0.3">
      <c r="A571" s="13"/>
      <c r="B571" s="13"/>
      <c r="C571" s="13"/>
      <c r="D571" s="13"/>
      <c r="E571" s="13"/>
    </row>
    <row r="572" spans="1:5" x14ac:dyDescent="0.3">
      <c r="A572" s="13"/>
      <c r="B572" s="13"/>
      <c r="C572" s="13"/>
      <c r="D572" s="13"/>
      <c r="E572" s="13"/>
    </row>
    <row r="573" spans="1:5" x14ac:dyDescent="0.3">
      <c r="A573" s="13"/>
      <c r="B573" s="13"/>
      <c r="C573" s="13"/>
      <c r="D573" s="13"/>
      <c r="E573" s="13"/>
    </row>
    <row r="574" spans="1:5" x14ac:dyDescent="0.3">
      <c r="A574" s="13"/>
      <c r="B574" s="13"/>
      <c r="C574" s="13"/>
      <c r="D574" s="13"/>
      <c r="E574" s="13"/>
    </row>
    <row r="575" spans="1:5" x14ac:dyDescent="0.3">
      <c r="A575" s="13"/>
      <c r="B575" s="13"/>
      <c r="C575" s="13"/>
      <c r="D575" s="13"/>
      <c r="E575" s="13"/>
    </row>
    <row r="576" spans="1:5" x14ac:dyDescent="0.3">
      <c r="A576" s="13"/>
      <c r="B576" s="13"/>
      <c r="C576" s="13"/>
      <c r="D576" s="13"/>
      <c r="E576" s="13"/>
    </row>
    <row r="577" spans="1:5" x14ac:dyDescent="0.3">
      <c r="A577" s="13"/>
      <c r="B577" s="13"/>
      <c r="C577" s="13"/>
      <c r="D577" s="13"/>
      <c r="E577" s="13"/>
    </row>
    <row r="578" spans="1:5" x14ac:dyDescent="0.3">
      <c r="A578" s="13"/>
      <c r="B578" s="13"/>
      <c r="C578" s="13"/>
      <c r="D578" s="13"/>
      <c r="E578" s="13"/>
    </row>
    <row r="579" spans="1:5" x14ac:dyDescent="0.3">
      <c r="A579" s="13"/>
      <c r="B579" s="13"/>
      <c r="C579" s="13"/>
      <c r="D579" s="13"/>
      <c r="E579" s="13"/>
    </row>
    <row r="580" spans="1:5" x14ac:dyDescent="0.3">
      <c r="A580" s="13"/>
      <c r="B580" s="13"/>
      <c r="C580" s="13"/>
      <c r="D580" s="13"/>
      <c r="E580" s="13"/>
    </row>
    <row r="581" spans="1:5" x14ac:dyDescent="0.3">
      <c r="A581" s="13"/>
      <c r="B581" s="13"/>
      <c r="C581" s="13"/>
      <c r="D581" s="13"/>
      <c r="E581" s="13"/>
    </row>
    <row r="582" spans="1:5" x14ac:dyDescent="0.3">
      <c r="A582" s="13"/>
      <c r="B582" s="13"/>
      <c r="C582" s="13"/>
      <c r="D582" s="13"/>
      <c r="E582" s="13"/>
    </row>
    <row r="583" spans="1:5" x14ac:dyDescent="0.3">
      <c r="A583" s="13"/>
      <c r="B583" s="13"/>
      <c r="C583" s="13"/>
      <c r="D583" s="13"/>
      <c r="E583" s="13"/>
    </row>
    <row r="584" spans="1:5" x14ac:dyDescent="0.3">
      <c r="A584" s="13"/>
      <c r="B584" s="13"/>
      <c r="C584" s="13"/>
      <c r="D584" s="13"/>
      <c r="E584" s="13"/>
    </row>
    <row r="585" spans="1:5" x14ac:dyDescent="0.3">
      <c r="A585" s="13"/>
      <c r="B585" s="13"/>
      <c r="C585" s="13"/>
      <c r="D585" s="13"/>
      <c r="E585" s="13"/>
    </row>
    <row r="586" spans="1:5" x14ac:dyDescent="0.3">
      <c r="A586" s="13"/>
      <c r="B586" s="13"/>
      <c r="C586" s="13"/>
      <c r="D586" s="13"/>
      <c r="E586" s="13"/>
    </row>
    <row r="587" spans="1:5" x14ac:dyDescent="0.3">
      <c r="A587" s="13"/>
      <c r="B587" s="13"/>
      <c r="C587" s="13"/>
      <c r="D587" s="13"/>
      <c r="E587" s="13"/>
    </row>
    <row r="588" spans="1:5" x14ac:dyDescent="0.3">
      <c r="A588" s="13"/>
      <c r="B588" s="13"/>
      <c r="C588" s="13"/>
      <c r="D588" s="13"/>
      <c r="E588" s="13"/>
    </row>
    <row r="589" spans="1:5" x14ac:dyDescent="0.3">
      <c r="A589" s="13"/>
      <c r="B589" s="13"/>
      <c r="C589" s="13"/>
      <c r="D589" s="13"/>
      <c r="E589" s="13"/>
    </row>
    <row r="590" spans="1:5" x14ac:dyDescent="0.3">
      <c r="A590" s="13"/>
      <c r="B590" s="13"/>
      <c r="C590" s="13"/>
      <c r="D590" s="13"/>
      <c r="E590" s="13"/>
    </row>
    <row r="591" spans="1:5" x14ac:dyDescent="0.3">
      <c r="A591" s="13"/>
      <c r="B591" s="13"/>
      <c r="C591" s="13"/>
      <c r="D591" s="13"/>
      <c r="E591" s="13"/>
    </row>
    <row r="592" spans="1:5" x14ac:dyDescent="0.3">
      <c r="A592" s="13"/>
      <c r="B592" s="13"/>
      <c r="C592" s="13"/>
      <c r="D592" s="13"/>
      <c r="E592" s="13"/>
    </row>
    <row r="593" spans="1:5" x14ac:dyDescent="0.3">
      <c r="A593" s="13"/>
      <c r="B593" s="13"/>
      <c r="C593" s="13"/>
      <c r="D593" s="13"/>
      <c r="E593" s="13"/>
    </row>
    <row r="594" spans="1:5" x14ac:dyDescent="0.3">
      <c r="A594" s="13"/>
      <c r="B594" s="13"/>
      <c r="C594" s="13"/>
      <c r="D594" s="13"/>
      <c r="E594" s="13"/>
    </row>
    <row r="595" spans="1:5" x14ac:dyDescent="0.3">
      <c r="A595" s="13"/>
      <c r="B595" s="13"/>
      <c r="C595" s="13"/>
      <c r="D595" s="13"/>
      <c r="E595" s="13"/>
    </row>
    <row r="596" spans="1:5" x14ac:dyDescent="0.3">
      <c r="A596" s="13"/>
      <c r="B596" s="13"/>
      <c r="C596" s="13"/>
      <c r="D596" s="13"/>
      <c r="E596" s="13"/>
    </row>
    <row r="597" spans="1:5" x14ac:dyDescent="0.3">
      <c r="A597" s="13"/>
      <c r="B597" s="13"/>
      <c r="C597" s="13"/>
      <c r="D597" s="13"/>
      <c r="E597" s="13"/>
    </row>
    <row r="598" spans="1:5" x14ac:dyDescent="0.3">
      <c r="A598" s="13"/>
      <c r="B598" s="13"/>
      <c r="C598" s="13"/>
      <c r="D598" s="13"/>
      <c r="E598" s="13"/>
    </row>
    <row r="599" spans="1:5" x14ac:dyDescent="0.3">
      <c r="A599" s="13"/>
      <c r="B599" s="13"/>
      <c r="C599" s="13"/>
      <c r="D599" s="13"/>
      <c r="E599" s="13"/>
    </row>
    <row r="600" spans="1:5" x14ac:dyDescent="0.3">
      <c r="A600" s="13"/>
      <c r="B600" s="13"/>
      <c r="C600" s="13"/>
      <c r="D600" s="13"/>
      <c r="E600" s="13"/>
    </row>
    <row r="601" spans="1:5" x14ac:dyDescent="0.3">
      <c r="A601" s="13"/>
      <c r="B601" s="13"/>
      <c r="C601" s="13"/>
      <c r="D601" s="13"/>
      <c r="E601" s="13"/>
    </row>
    <row r="602" spans="1:5" x14ac:dyDescent="0.3">
      <c r="A602" s="13"/>
      <c r="B602" s="13"/>
      <c r="C602" s="13"/>
      <c r="D602" s="13"/>
      <c r="E602" s="13"/>
    </row>
    <row r="603" spans="1:5" x14ac:dyDescent="0.3">
      <c r="A603" s="13"/>
      <c r="B603" s="13"/>
      <c r="C603" s="13"/>
      <c r="D603" s="13"/>
      <c r="E603" s="13"/>
    </row>
    <row r="604" spans="1:5" x14ac:dyDescent="0.3">
      <c r="A604" s="13"/>
      <c r="B604" s="13"/>
      <c r="C604" s="13"/>
      <c r="D604" s="13"/>
      <c r="E604" s="13"/>
    </row>
    <row r="605" spans="1:5" x14ac:dyDescent="0.3">
      <c r="A605" s="13"/>
      <c r="B605" s="13"/>
      <c r="C605" s="13"/>
      <c r="D605" s="13"/>
      <c r="E605" s="13"/>
    </row>
    <row r="606" spans="1:5" x14ac:dyDescent="0.3">
      <c r="A606" s="13"/>
      <c r="B606" s="13"/>
      <c r="C606" s="13"/>
      <c r="D606" s="13"/>
      <c r="E606" s="13"/>
    </row>
    <row r="607" spans="1:5" x14ac:dyDescent="0.3">
      <c r="A607" s="13"/>
      <c r="B607" s="13"/>
      <c r="C607" s="13"/>
      <c r="D607" s="13"/>
      <c r="E607" s="13"/>
    </row>
    <row r="608" spans="1:5" x14ac:dyDescent="0.3">
      <c r="A608" s="13"/>
      <c r="B608" s="13"/>
      <c r="C608" s="13"/>
      <c r="D608" s="13"/>
      <c r="E608" s="13"/>
    </row>
    <row r="609" spans="1:5" x14ac:dyDescent="0.3">
      <c r="A609" s="13"/>
      <c r="B609" s="13"/>
      <c r="C609" s="13"/>
      <c r="D609" s="13"/>
      <c r="E609" s="13"/>
    </row>
    <row r="610" spans="1:5" x14ac:dyDescent="0.3">
      <c r="A610" s="13"/>
      <c r="B610" s="13"/>
      <c r="C610" s="13"/>
      <c r="D610" s="13"/>
      <c r="E610" s="13"/>
    </row>
    <row r="611" spans="1:5" x14ac:dyDescent="0.3">
      <c r="A611" s="13"/>
      <c r="B611" s="13"/>
      <c r="C611" s="13"/>
      <c r="D611" s="13"/>
      <c r="E611" s="13"/>
    </row>
    <row r="612" spans="1:5" x14ac:dyDescent="0.3">
      <c r="A612" s="13"/>
      <c r="B612" s="13"/>
      <c r="C612" s="13"/>
      <c r="D612" s="13"/>
      <c r="E612" s="13"/>
    </row>
    <row r="613" spans="1:5" x14ac:dyDescent="0.3">
      <c r="A613" s="13"/>
      <c r="B613" s="13"/>
      <c r="C613" s="13"/>
      <c r="D613" s="13"/>
      <c r="E613" s="13"/>
    </row>
    <row r="614" spans="1:5" x14ac:dyDescent="0.3">
      <c r="A614" s="13"/>
      <c r="B614" s="13"/>
      <c r="C614" s="13"/>
      <c r="D614" s="13"/>
      <c r="E614" s="13"/>
    </row>
    <row r="615" spans="1:5" x14ac:dyDescent="0.3">
      <c r="A615" s="13"/>
      <c r="B615" s="13"/>
      <c r="C615" s="13"/>
      <c r="D615" s="13"/>
      <c r="E615" s="13"/>
    </row>
    <row r="616" spans="1:5" x14ac:dyDescent="0.3">
      <c r="A616" s="13"/>
      <c r="B616" s="13"/>
      <c r="C616" s="13"/>
      <c r="D616" s="13"/>
      <c r="E616" s="13"/>
    </row>
    <row r="617" spans="1:5" x14ac:dyDescent="0.3">
      <c r="A617" s="13"/>
      <c r="B617" s="13"/>
      <c r="C617" s="13"/>
      <c r="D617" s="13"/>
      <c r="E617" s="13"/>
    </row>
    <row r="618" spans="1:5" x14ac:dyDescent="0.3">
      <c r="A618" s="13"/>
      <c r="B618" s="13"/>
      <c r="C618" s="13"/>
      <c r="D618" s="13"/>
      <c r="E618" s="13"/>
    </row>
    <row r="619" spans="1:5" x14ac:dyDescent="0.3">
      <c r="A619" s="13"/>
      <c r="B619" s="13"/>
      <c r="C619" s="13"/>
      <c r="D619" s="13"/>
      <c r="E619" s="13"/>
    </row>
    <row r="620" spans="1:5" x14ac:dyDescent="0.3">
      <c r="A620" s="13"/>
      <c r="B620" s="13"/>
      <c r="C620" s="13"/>
      <c r="D620" s="13"/>
      <c r="E620" s="13"/>
    </row>
    <row r="621" spans="1:5" x14ac:dyDescent="0.3">
      <c r="A621" s="13"/>
      <c r="B621" s="13"/>
      <c r="C621" s="13"/>
      <c r="D621" s="13"/>
      <c r="E621" s="13"/>
    </row>
    <row r="622" spans="1:5" x14ac:dyDescent="0.3">
      <c r="A622" s="13"/>
      <c r="B622" s="13"/>
      <c r="C622" s="13"/>
      <c r="D622" s="13"/>
      <c r="E622" s="13"/>
    </row>
    <row r="623" spans="1:5" x14ac:dyDescent="0.3">
      <c r="A623" s="13"/>
      <c r="B623" s="13"/>
      <c r="C623" s="13"/>
      <c r="D623" s="13"/>
      <c r="E623" s="13"/>
    </row>
    <row r="624" spans="1:5" x14ac:dyDescent="0.3">
      <c r="A624" s="13"/>
      <c r="B624" s="13"/>
      <c r="C624" s="13"/>
      <c r="D624" s="13"/>
      <c r="E624" s="13"/>
    </row>
    <row r="625" spans="1:5" x14ac:dyDescent="0.3">
      <c r="A625" s="13"/>
      <c r="B625" s="13"/>
      <c r="C625" s="13"/>
      <c r="D625" s="13"/>
      <c r="E625" s="13"/>
    </row>
    <row r="626" spans="1:5" x14ac:dyDescent="0.3">
      <c r="A626" s="13"/>
      <c r="B626" s="13"/>
      <c r="C626" s="13"/>
      <c r="D626" s="13"/>
      <c r="E626" s="13"/>
    </row>
    <row r="627" spans="1:5" x14ac:dyDescent="0.3">
      <c r="A627" s="13"/>
      <c r="B627" s="13"/>
      <c r="C627" s="13"/>
      <c r="D627" s="13"/>
      <c r="E627" s="13"/>
    </row>
    <row r="628" spans="1:5" x14ac:dyDescent="0.3">
      <c r="A628" s="13"/>
      <c r="B628" s="13"/>
      <c r="C628" s="13"/>
      <c r="D628" s="13"/>
      <c r="E628" s="13"/>
    </row>
    <row r="629" spans="1:5" x14ac:dyDescent="0.3">
      <c r="A629" s="13"/>
      <c r="B629" s="13"/>
      <c r="C629" s="13"/>
      <c r="D629" s="13"/>
      <c r="E629" s="13"/>
    </row>
    <row r="630" spans="1:5" x14ac:dyDescent="0.3">
      <c r="A630" s="13"/>
      <c r="B630" s="13"/>
      <c r="C630" s="13"/>
      <c r="D630" s="13"/>
      <c r="E630" s="13"/>
    </row>
    <row r="631" spans="1:5" x14ac:dyDescent="0.3">
      <c r="A631" s="13"/>
      <c r="B631" s="13"/>
      <c r="C631" s="13"/>
      <c r="D631" s="13"/>
      <c r="E631" s="13"/>
    </row>
    <row r="632" spans="1:5" x14ac:dyDescent="0.3">
      <c r="A632" s="13"/>
      <c r="B632" s="13"/>
      <c r="C632" s="13"/>
      <c r="D632" s="13"/>
      <c r="E632" s="13"/>
    </row>
    <row r="633" spans="1:5" x14ac:dyDescent="0.3">
      <c r="A633" s="13"/>
      <c r="B633" s="13"/>
      <c r="C633" s="13"/>
      <c r="D633" s="13"/>
      <c r="E633" s="13"/>
    </row>
    <row r="634" spans="1:5" x14ac:dyDescent="0.3">
      <c r="A634" s="13"/>
      <c r="B634" s="13"/>
      <c r="C634" s="13"/>
      <c r="D634" s="13"/>
      <c r="E634" s="13"/>
    </row>
    <row r="635" spans="1:5" x14ac:dyDescent="0.3">
      <c r="A635" s="13"/>
      <c r="B635" s="13"/>
      <c r="C635" s="13"/>
      <c r="D635" s="13"/>
      <c r="E635" s="13"/>
    </row>
    <row r="636" spans="1:5" x14ac:dyDescent="0.3">
      <c r="A636" s="13"/>
      <c r="B636" s="13"/>
      <c r="C636" s="13"/>
      <c r="D636" s="13"/>
      <c r="E636" s="13"/>
    </row>
    <row r="637" spans="1:5" x14ac:dyDescent="0.3">
      <c r="A637" s="13"/>
      <c r="B637" s="13"/>
      <c r="C637" s="13"/>
      <c r="D637" s="13"/>
      <c r="E637" s="13"/>
    </row>
    <row r="638" spans="1:5" x14ac:dyDescent="0.3">
      <c r="A638" s="13"/>
      <c r="B638" s="13"/>
      <c r="C638" s="13"/>
      <c r="D638" s="13"/>
      <c r="E638" s="13"/>
    </row>
    <row r="639" spans="1:5" x14ac:dyDescent="0.3">
      <c r="A639" s="13"/>
      <c r="B639" s="13"/>
      <c r="C639" s="13"/>
      <c r="D639" s="13"/>
      <c r="E639" s="13"/>
    </row>
    <row r="640" spans="1:5" x14ac:dyDescent="0.3">
      <c r="A640" s="13"/>
      <c r="B640" s="13"/>
      <c r="C640" s="13"/>
      <c r="D640" s="13"/>
      <c r="E640" s="13"/>
    </row>
    <row r="641" spans="1:5" x14ac:dyDescent="0.3">
      <c r="A641" s="13"/>
      <c r="B641" s="13"/>
      <c r="C641" s="13"/>
      <c r="D641" s="13"/>
      <c r="E641" s="13"/>
    </row>
    <row r="642" spans="1:5" x14ac:dyDescent="0.3">
      <c r="A642" s="13"/>
      <c r="B642" s="13"/>
      <c r="C642" s="13"/>
      <c r="D642" s="13"/>
      <c r="E642" s="13"/>
    </row>
    <row r="643" spans="1:5" x14ac:dyDescent="0.3">
      <c r="A643" s="13"/>
      <c r="B643" s="13"/>
      <c r="C643" s="13"/>
      <c r="D643" s="13"/>
      <c r="E643" s="13"/>
    </row>
    <row r="644" spans="1:5" x14ac:dyDescent="0.3">
      <c r="A644" s="13"/>
      <c r="B644" s="13"/>
      <c r="C644" s="13"/>
      <c r="D644" s="13"/>
      <c r="E644" s="13"/>
    </row>
    <row r="645" spans="1:5" x14ac:dyDescent="0.3">
      <c r="A645" s="13"/>
      <c r="B645" s="13"/>
      <c r="C645" s="13"/>
      <c r="D645" s="13"/>
      <c r="E645" s="13"/>
    </row>
    <row r="646" spans="1:5" x14ac:dyDescent="0.3">
      <c r="A646" s="13"/>
      <c r="B646" s="13"/>
      <c r="C646" s="13"/>
      <c r="D646" s="13"/>
      <c r="E646" s="13"/>
    </row>
    <row r="647" spans="1:5" x14ac:dyDescent="0.3">
      <c r="A647" s="13"/>
      <c r="B647" s="13"/>
      <c r="C647" s="13"/>
      <c r="D647" s="13"/>
      <c r="E647" s="13"/>
    </row>
    <row r="648" spans="1:5" x14ac:dyDescent="0.3">
      <c r="A648" s="13"/>
      <c r="B648" s="13"/>
      <c r="C648" s="13"/>
      <c r="D648" s="13"/>
      <c r="E648" s="13"/>
    </row>
    <row r="649" spans="1:5" x14ac:dyDescent="0.3">
      <c r="A649" s="13"/>
      <c r="B649" s="13"/>
      <c r="C649" s="13"/>
      <c r="D649" s="13"/>
      <c r="E649" s="13"/>
    </row>
    <row r="650" spans="1:5" x14ac:dyDescent="0.3">
      <c r="A650" s="13"/>
      <c r="B650" s="13"/>
      <c r="C650" s="13"/>
      <c r="D650" s="13"/>
      <c r="E650" s="13"/>
    </row>
    <row r="651" spans="1:5" x14ac:dyDescent="0.3">
      <c r="A651" s="13"/>
      <c r="B651" s="13"/>
      <c r="C651" s="13"/>
      <c r="D651" s="13"/>
      <c r="E651" s="13"/>
    </row>
    <row r="652" spans="1:5" x14ac:dyDescent="0.3">
      <c r="A652" s="13"/>
      <c r="B652" s="13"/>
      <c r="C652" s="13"/>
      <c r="D652" s="13"/>
      <c r="E652" s="13"/>
    </row>
    <row r="653" spans="1:5" x14ac:dyDescent="0.3">
      <c r="A653" s="13"/>
      <c r="B653" s="13"/>
      <c r="C653" s="13"/>
      <c r="D653" s="13"/>
      <c r="E653" s="13"/>
    </row>
    <row r="654" spans="1:5" x14ac:dyDescent="0.3">
      <c r="A654" s="13"/>
      <c r="B654" s="13"/>
      <c r="C654" s="13"/>
      <c r="D654" s="13"/>
      <c r="E654" s="13"/>
    </row>
    <row r="655" spans="1:5" x14ac:dyDescent="0.3">
      <c r="A655" s="13"/>
      <c r="B655" s="13"/>
      <c r="C655" s="13"/>
      <c r="D655" s="13"/>
      <c r="E655" s="13"/>
    </row>
    <row r="656" spans="1:5" x14ac:dyDescent="0.3">
      <c r="A656" s="13"/>
      <c r="B656" s="13"/>
      <c r="C656" s="13"/>
      <c r="D656" s="13"/>
      <c r="E656" s="13"/>
    </row>
    <row r="657" spans="1:5" x14ac:dyDescent="0.3">
      <c r="A657" s="13"/>
      <c r="B657" s="13"/>
      <c r="C657" s="13"/>
      <c r="D657" s="13"/>
      <c r="E657" s="13"/>
    </row>
    <row r="658" spans="1:5" x14ac:dyDescent="0.3">
      <c r="A658" s="13"/>
      <c r="B658" s="13"/>
      <c r="C658" s="13"/>
      <c r="D658" s="13"/>
      <c r="E658" s="13"/>
    </row>
    <row r="659" spans="1:5" x14ac:dyDescent="0.3">
      <c r="A659" s="13"/>
      <c r="B659" s="13"/>
      <c r="C659" s="13"/>
      <c r="D659" s="13"/>
      <c r="E659" s="13"/>
    </row>
    <row r="660" spans="1:5" x14ac:dyDescent="0.3">
      <c r="A660" s="13"/>
      <c r="B660" s="13"/>
      <c r="C660" s="13"/>
      <c r="D660" s="13"/>
      <c r="E660" s="13"/>
    </row>
    <row r="661" spans="1:5" x14ac:dyDescent="0.3">
      <c r="A661" s="13"/>
      <c r="B661" s="13"/>
      <c r="C661" s="13"/>
      <c r="D661" s="13"/>
      <c r="E661" s="13"/>
    </row>
    <row r="662" spans="1:5" x14ac:dyDescent="0.3">
      <c r="A662" s="13"/>
      <c r="B662" s="13"/>
      <c r="C662" s="13"/>
      <c r="D662" s="13"/>
      <c r="E662" s="13"/>
    </row>
    <row r="663" spans="1:5" x14ac:dyDescent="0.3">
      <c r="A663" s="13"/>
      <c r="B663" s="13"/>
      <c r="C663" s="13"/>
      <c r="D663" s="13"/>
      <c r="E663" s="13"/>
    </row>
    <row r="664" spans="1:5" x14ac:dyDescent="0.3">
      <c r="A664" s="13"/>
      <c r="B664" s="13"/>
      <c r="C664" s="13"/>
      <c r="D664" s="13"/>
      <c r="E664" s="13"/>
    </row>
    <row r="665" spans="1:5" x14ac:dyDescent="0.3">
      <c r="A665" s="13"/>
      <c r="B665" s="13"/>
      <c r="C665" s="13"/>
      <c r="D665" s="13"/>
      <c r="E665" s="13"/>
    </row>
    <row r="666" spans="1:5" x14ac:dyDescent="0.3">
      <c r="A666" s="13"/>
      <c r="B666" s="13"/>
      <c r="C666" s="13"/>
      <c r="D666" s="13"/>
      <c r="E666" s="13"/>
    </row>
    <row r="667" spans="1:5" x14ac:dyDescent="0.3">
      <c r="A667" s="13"/>
      <c r="B667" s="13"/>
      <c r="C667" s="13"/>
      <c r="D667" s="13"/>
      <c r="E667" s="13"/>
    </row>
    <row r="668" spans="1:5" x14ac:dyDescent="0.3">
      <c r="A668" s="13"/>
      <c r="B668" s="13"/>
      <c r="C668" s="13"/>
      <c r="D668" s="13"/>
      <c r="E668" s="13"/>
    </row>
    <row r="669" spans="1:5" x14ac:dyDescent="0.3">
      <c r="A669" s="13"/>
      <c r="B669" s="13"/>
      <c r="C669" s="13"/>
      <c r="D669" s="13"/>
      <c r="E669" s="13"/>
    </row>
    <row r="670" spans="1:5" x14ac:dyDescent="0.3">
      <c r="A670" s="13"/>
      <c r="B670" s="13"/>
      <c r="C670" s="13"/>
      <c r="D670" s="13"/>
      <c r="E670" s="13"/>
    </row>
    <row r="671" spans="1:5" x14ac:dyDescent="0.3">
      <c r="A671" s="13"/>
      <c r="B671" s="13"/>
      <c r="C671" s="13"/>
      <c r="D671" s="13"/>
      <c r="E671" s="13"/>
    </row>
    <row r="672" spans="1:5" x14ac:dyDescent="0.3">
      <c r="A672" s="13"/>
      <c r="B672" s="13"/>
      <c r="C672" s="13"/>
      <c r="D672" s="13"/>
      <c r="E672" s="13"/>
    </row>
    <row r="673" spans="1:5" x14ac:dyDescent="0.3">
      <c r="A673" s="13"/>
      <c r="B673" s="13"/>
      <c r="C673" s="13"/>
      <c r="D673" s="13"/>
      <c r="E673" s="13"/>
    </row>
    <row r="674" spans="1:5" x14ac:dyDescent="0.3">
      <c r="A674" s="13"/>
      <c r="B674" s="13"/>
      <c r="C674" s="13"/>
      <c r="D674" s="13"/>
      <c r="E674" s="13"/>
    </row>
    <row r="675" spans="1:5" x14ac:dyDescent="0.3">
      <c r="A675" s="13"/>
      <c r="B675" s="13"/>
      <c r="C675" s="13"/>
      <c r="D675" s="13"/>
      <c r="E675" s="13"/>
    </row>
    <row r="676" spans="1:5" x14ac:dyDescent="0.3">
      <c r="A676" s="13"/>
      <c r="B676" s="13"/>
      <c r="C676" s="13"/>
      <c r="D676" s="13"/>
      <c r="E676" s="13"/>
    </row>
    <row r="677" spans="1:5" x14ac:dyDescent="0.3">
      <c r="A677" s="13"/>
      <c r="B677" s="13"/>
      <c r="C677" s="13"/>
      <c r="D677" s="13"/>
      <c r="E677" s="13"/>
    </row>
    <row r="678" spans="1:5" x14ac:dyDescent="0.3">
      <c r="A678" s="13"/>
      <c r="B678" s="13"/>
      <c r="C678" s="13"/>
      <c r="D678" s="13"/>
      <c r="E678" s="13"/>
    </row>
    <row r="679" spans="1:5" x14ac:dyDescent="0.3">
      <c r="A679" s="13"/>
      <c r="B679" s="13"/>
      <c r="C679" s="13"/>
      <c r="D679" s="13"/>
      <c r="E679" s="13"/>
    </row>
    <row r="680" spans="1:5" x14ac:dyDescent="0.3">
      <c r="A680" s="13"/>
      <c r="B680" s="13"/>
      <c r="C680" s="13"/>
      <c r="D680" s="13"/>
      <c r="E680" s="13"/>
    </row>
    <row r="681" spans="1:5" x14ac:dyDescent="0.3">
      <c r="A681" s="13"/>
      <c r="B681" s="13"/>
      <c r="C681" s="13"/>
      <c r="D681" s="13"/>
      <c r="E681" s="13"/>
    </row>
    <row r="682" spans="1:5" x14ac:dyDescent="0.3">
      <c r="A682" s="13"/>
      <c r="B682" s="13"/>
      <c r="C682" s="13"/>
      <c r="D682" s="13"/>
      <c r="E682" s="13"/>
    </row>
    <row r="683" spans="1:5" x14ac:dyDescent="0.3">
      <c r="A683" s="13"/>
      <c r="B683" s="13"/>
      <c r="C683" s="13"/>
      <c r="D683" s="13"/>
      <c r="E683" s="13"/>
    </row>
    <row r="684" spans="1:5" x14ac:dyDescent="0.3">
      <c r="A684" s="13"/>
      <c r="B684" s="13"/>
      <c r="C684" s="13"/>
      <c r="D684" s="13"/>
      <c r="E684" s="13"/>
    </row>
    <row r="685" spans="1:5" x14ac:dyDescent="0.3">
      <c r="A685" s="13"/>
      <c r="B685" s="13"/>
      <c r="C685" s="13"/>
      <c r="D685" s="13"/>
      <c r="E685" s="13"/>
    </row>
    <row r="686" spans="1:5" x14ac:dyDescent="0.3">
      <c r="A686" s="13"/>
      <c r="B686" s="13"/>
      <c r="C686" s="13"/>
      <c r="D686" s="13"/>
      <c r="E686" s="13"/>
    </row>
    <row r="687" spans="1:5" x14ac:dyDescent="0.3">
      <c r="A687" s="13"/>
      <c r="B687" s="13"/>
      <c r="C687" s="13"/>
      <c r="D687" s="13"/>
      <c r="E687" s="13"/>
    </row>
    <row r="688" spans="1:5" x14ac:dyDescent="0.3">
      <c r="A688" s="13"/>
      <c r="B688" s="13"/>
      <c r="C688" s="13"/>
      <c r="D688" s="13"/>
      <c r="E688" s="13"/>
    </row>
    <row r="689" spans="1:5" x14ac:dyDescent="0.3">
      <c r="A689" s="13"/>
      <c r="B689" s="13"/>
      <c r="C689" s="13"/>
      <c r="D689" s="13"/>
      <c r="E689" s="13"/>
    </row>
    <row r="690" spans="1:5" x14ac:dyDescent="0.3">
      <c r="A690" s="13"/>
      <c r="B690" s="13"/>
      <c r="C690" s="13"/>
      <c r="D690" s="13"/>
      <c r="E690" s="13"/>
    </row>
    <row r="691" spans="1:5" x14ac:dyDescent="0.3">
      <c r="A691" s="13"/>
      <c r="B691" s="13"/>
      <c r="C691" s="13"/>
      <c r="D691" s="13"/>
      <c r="E691" s="13"/>
    </row>
    <row r="692" spans="1:5" x14ac:dyDescent="0.3">
      <c r="A692" s="13"/>
      <c r="B692" s="13"/>
      <c r="C692" s="13"/>
      <c r="D692" s="13"/>
      <c r="E692" s="13"/>
    </row>
    <row r="693" spans="1:5" x14ac:dyDescent="0.3">
      <c r="A693" s="13"/>
      <c r="B693" s="13"/>
      <c r="C693" s="13"/>
      <c r="D693" s="13"/>
      <c r="E693" s="13"/>
    </row>
    <row r="694" spans="1:5" x14ac:dyDescent="0.3">
      <c r="A694" s="13"/>
      <c r="B694" s="13"/>
      <c r="C694" s="13"/>
      <c r="D694" s="13"/>
      <c r="E694" s="13"/>
    </row>
    <row r="695" spans="1:5" x14ac:dyDescent="0.3">
      <c r="A695" s="13"/>
      <c r="B695" s="13"/>
      <c r="C695" s="13"/>
      <c r="D695" s="13"/>
      <c r="E695" s="13"/>
    </row>
    <row r="696" spans="1:5" x14ac:dyDescent="0.3">
      <c r="A696" s="13"/>
      <c r="B696" s="13"/>
      <c r="C696" s="13"/>
      <c r="D696" s="13"/>
      <c r="E696" s="13"/>
    </row>
    <row r="697" spans="1:5" x14ac:dyDescent="0.3">
      <c r="A697" s="13"/>
      <c r="B697" s="13"/>
      <c r="C697" s="13"/>
      <c r="D697" s="13"/>
      <c r="E697" s="13"/>
    </row>
    <row r="698" spans="1:5" x14ac:dyDescent="0.3">
      <c r="A698" s="13"/>
      <c r="B698" s="13"/>
      <c r="C698" s="13"/>
      <c r="D698" s="13"/>
      <c r="E698" s="13"/>
    </row>
    <row r="699" spans="1:5" x14ac:dyDescent="0.3">
      <c r="A699" s="13"/>
      <c r="B699" s="13"/>
      <c r="C699" s="13"/>
      <c r="D699" s="13"/>
      <c r="E699" s="13"/>
    </row>
    <row r="700" spans="1:5" x14ac:dyDescent="0.3">
      <c r="A700" s="13"/>
      <c r="B700" s="13"/>
      <c r="C700" s="13"/>
      <c r="D700" s="13"/>
      <c r="E700" s="13"/>
    </row>
    <row r="701" spans="1:5" x14ac:dyDescent="0.3">
      <c r="A701" s="13"/>
      <c r="B701" s="13"/>
      <c r="C701" s="13"/>
      <c r="D701" s="13"/>
      <c r="E701" s="13"/>
    </row>
    <row r="702" spans="1:5" x14ac:dyDescent="0.3">
      <c r="A702" s="13"/>
      <c r="B702" s="13"/>
      <c r="C702" s="13"/>
      <c r="D702" s="13"/>
      <c r="E702" s="13"/>
    </row>
    <row r="703" spans="1:5" x14ac:dyDescent="0.3">
      <c r="A703" s="13"/>
      <c r="B703" s="13"/>
      <c r="C703" s="13"/>
      <c r="D703" s="13"/>
      <c r="E703" s="13"/>
    </row>
    <row r="704" spans="1:5" x14ac:dyDescent="0.3">
      <c r="A704" s="13"/>
      <c r="B704" s="13"/>
      <c r="C704" s="13"/>
      <c r="D704" s="13"/>
      <c r="E704" s="13"/>
    </row>
    <row r="705" spans="1:5" x14ac:dyDescent="0.3">
      <c r="A705" s="13"/>
      <c r="B705" s="13"/>
      <c r="C705" s="13"/>
      <c r="D705" s="13"/>
      <c r="E705" s="13"/>
    </row>
    <row r="706" spans="1:5" x14ac:dyDescent="0.3">
      <c r="A706" s="13"/>
      <c r="B706" s="13"/>
      <c r="C706" s="13"/>
      <c r="D706" s="13"/>
      <c r="E706" s="13"/>
    </row>
    <row r="707" spans="1:5" x14ac:dyDescent="0.3">
      <c r="A707" s="13"/>
      <c r="B707" s="13"/>
      <c r="C707" s="13"/>
      <c r="D707" s="13"/>
      <c r="E707" s="13"/>
    </row>
    <row r="708" spans="1:5" x14ac:dyDescent="0.3">
      <c r="A708" s="13"/>
      <c r="B708" s="13"/>
      <c r="C708" s="13"/>
      <c r="D708" s="13"/>
      <c r="E708" s="13"/>
    </row>
    <row r="709" spans="1:5" x14ac:dyDescent="0.3">
      <c r="A709" s="13"/>
      <c r="B709" s="13"/>
      <c r="C709" s="13"/>
      <c r="D709" s="13"/>
      <c r="E709" s="13"/>
    </row>
    <row r="710" spans="1:5" x14ac:dyDescent="0.3">
      <c r="A710" s="13"/>
      <c r="B710" s="13"/>
      <c r="C710" s="13"/>
      <c r="D710" s="13"/>
      <c r="E710" s="13"/>
    </row>
    <row r="711" spans="1:5" x14ac:dyDescent="0.3">
      <c r="A711" s="13"/>
      <c r="B711" s="13"/>
      <c r="C711" s="13"/>
      <c r="D711" s="13"/>
      <c r="E711" s="13"/>
    </row>
    <row r="712" spans="1:5" x14ac:dyDescent="0.3">
      <c r="A712" s="13"/>
      <c r="B712" s="13"/>
      <c r="C712" s="13"/>
      <c r="D712" s="13"/>
      <c r="E712" s="13"/>
    </row>
    <row r="713" spans="1:5" x14ac:dyDescent="0.3">
      <c r="A713" s="13"/>
      <c r="B713" s="13"/>
      <c r="C713" s="13"/>
      <c r="D713" s="13"/>
      <c r="E713" s="13"/>
    </row>
    <row r="714" spans="1:5" x14ac:dyDescent="0.3">
      <c r="A714" s="13"/>
      <c r="B714" s="13"/>
      <c r="C714" s="13"/>
      <c r="D714" s="13"/>
      <c r="E714" s="13"/>
    </row>
    <row r="715" spans="1:5" x14ac:dyDescent="0.3">
      <c r="A715" s="13"/>
      <c r="B715" s="13"/>
      <c r="C715" s="13"/>
      <c r="D715" s="13"/>
      <c r="E715" s="13"/>
    </row>
    <row r="716" spans="1:5" x14ac:dyDescent="0.3">
      <c r="A716" s="13"/>
      <c r="B716" s="13"/>
      <c r="C716" s="13"/>
      <c r="D716" s="13"/>
      <c r="E716" s="13"/>
    </row>
    <row r="717" spans="1:5" x14ac:dyDescent="0.3">
      <c r="A717" s="13"/>
      <c r="B717" s="13"/>
      <c r="C717" s="13"/>
      <c r="D717" s="13"/>
      <c r="E717" s="13"/>
    </row>
    <row r="718" spans="1:5" x14ac:dyDescent="0.3">
      <c r="A718" s="13"/>
      <c r="B718" s="13"/>
      <c r="C718" s="13"/>
      <c r="D718" s="13"/>
      <c r="E718" s="13"/>
    </row>
    <row r="719" spans="1:5" x14ac:dyDescent="0.3">
      <c r="A719" s="13"/>
      <c r="B719" s="13"/>
      <c r="C719" s="13"/>
      <c r="D719" s="13"/>
      <c r="E719" s="13"/>
    </row>
    <row r="720" spans="1:5" x14ac:dyDescent="0.3">
      <c r="A720" s="13"/>
      <c r="B720" s="13"/>
      <c r="C720" s="13"/>
      <c r="D720" s="13"/>
      <c r="E720" s="13"/>
    </row>
    <row r="721" spans="1:5" x14ac:dyDescent="0.3">
      <c r="A721" s="13"/>
      <c r="B721" s="13"/>
      <c r="C721" s="13"/>
      <c r="D721" s="13"/>
      <c r="E721" s="13"/>
    </row>
    <row r="722" spans="1:5" x14ac:dyDescent="0.3">
      <c r="A722" s="13"/>
      <c r="B722" s="13"/>
      <c r="C722" s="13"/>
      <c r="D722" s="13"/>
      <c r="E722" s="13"/>
    </row>
    <row r="723" spans="1:5" x14ac:dyDescent="0.3">
      <c r="A723" s="13"/>
      <c r="B723" s="13"/>
      <c r="C723" s="13"/>
      <c r="D723" s="13"/>
      <c r="E723" s="13"/>
    </row>
    <row r="724" spans="1:5" x14ac:dyDescent="0.3">
      <c r="A724" s="13"/>
      <c r="B724" s="13"/>
      <c r="C724" s="13"/>
      <c r="D724" s="13"/>
      <c r="E724" s="13"/>
    </row>
    <row r="725" spans="1:5" x14ac:dyDescent="0.3">
      <c r="A725" s="13"/>
      <c r="B725" s="13"/>
      <c r="C725" s="13"/>
      <c r="D725" s="13"/>
      <c r="E725" s="13"/>
    </row>
    <row r="726" spans="1:5" x14ac:dyDescent="0.3">
      <c r="A726" s="13"/>
      <c r="B726" s="13"/>
      <c r="C726" s="13"/>
      <c r="D726" s="13"/>
      <c r="E726" s="13"/>
    </row>
    <row r="727" spans="1:5" x14ac:dyDescent="0.3">
      <c r="A727" s="13"/>
      <c r="B727" s="13"/>
      <c r="C727" s="13"/>
      <c r="D727" s="13"/>
      <c r="E727" s="13"/>
    </row>
    <row r="728" spans="1:5" x14ac:dyDescent="0.3">
      <c r="A728" s="13"/>
      <c r="B728" s="13"/>
      <c r="C728" s="13"/>
      <c r="D728" s="13"/>
      <c r="E728" s="13"/>
    </row>
    <row r="729" spans="1:5" x14ac:dyDescent="0.3">
      <c r="A729" s="13"/>
      <c r="B729" s="13"/>
      <c r="C729" s="13"/>
      <c r="D729" s="13"/>
      <c r="E729" s="13"/>
    </row>
    <row r="730" spans="1:5" x14ac:dyDescent="0.3">
      <c r="A730" s="13"/>
      <c r="B730" s="13"/>
      <c r="C730" s="13"/>
      <c r="D730" s="13"/>
      <c r="E730" s="13"/>
    </row>
    <row r="731" spans="1:5" x14ac:dyDescent="0.3">
      <c r="A731" s="13"/>
      <c r="B731" s="13"/>
      <c r="C731" s="13"/>
      <c r="D731" s="13"/>
      <c r="E731" s="13"/>
    </row>
    <row r="732" spans="1:5" x14ac:dyDescent="0.3">
      <c r="A732" s="13"/>
      <c r="B732" s="13"/>
      <c r="C732" s="13"/>
      <c r="D732" s="13"/>
      <c r="E732" s="13"/>
    </row>
    <row r="733" spans="1:5" x14ac:dyDescent="0.3">
      <c r="A733" s="13"/>
      <c r="B733" s="13"/>
      <c r="C733" s="13"/>
      <c r="D733" s="13"/>
      <c r="E733" s="13"/>
    </row>
    <row r="734" spans="1:5" x14ac:dyDescent="0.3">
      <c r="A734" s="13"/>
      <c r="B734" s="13"/>
      <c r="C734" s="13"/>
      <c r="D734" s="13"/>
      <c r="E734" s="13"/>
    </row>
    <row r="735" spans="1:5" x14ac:dyDescent="0.3">
      <c r="A735" s="13"/>
      <c r="B735" s="13"/>
      <c r="C735" s="13"/>
      <c r="D735" s="13"/>
      <c r="E735" s="13"/>
    </row>
    <row r="736" spans="1:5" x14ac:dyDescent="0.3">
      <c r="A736" s="13"/>
      <c r="B736" s="13"/>
      <c r="C736" s="13"/>
      <c r="D736" s="13"/>
      <c r="E736" s="13"/>
    </row>
    <row r="737" spans="1:5" x14ac:dyDescent="0.3">
      <c r="A737" s="13"/>
      <c r="B737" s="13"/>
      <c r="C737" s="13"/>
      <c r="D737" s="13"/>
      <c r="E737" s="13"/>
    </row>
    <row r="738" spans="1:5" x14ac:dyDescent="0.3">
      <c r="A738" s="13"/>
      <c r="B738" s="13"/>
      <c r="C738" s="13"/>
      <c r="D738" s="13"/>
      <c r="E738" s="13"/>
    </row>
    <row r="739" spans="1:5" x14ac:dyDescent="0.3">
      <c r="A739" s="13"/>
      <c r="B739" s="13"/>
      <c r="C739" s="13"/>
      <c r="D739" s="13"/>
      <c r="E739" s="13"/>
    </row>
    <row r="740" spans="1:5" x14ac:dyDescent="0.3">
      <c r="A740" s="13"/>
      <c r="B740" s="13"/>
      <c r="C740" s="13"/>
      <c r="D740" s="13"/>
      <c r="E740" s="13"/>
    </row>
    <row r="741" spans="1:5" x14ac:dyDescent="0.3">
      <c r="A741" s="13"/>
      <c r="B741" s="13"/>
      <c r="C741" s="13"/>
      <c r="D741" s="13"/>
      <c r="E741" s="13"/>
    </row>
    <row r="742" spans="1:5" x14ac:dyDescent="0.3">
      <c r="A742" s="13"/>
      <c r="B742" s="13"/>
      <c r="C742" s="13"/>
      <c r="D742" s="13"/>
      <c r="E742" s="13"/>
    </row>
    <row r="743" spans="1:5" x14ac:dyDescent="0.3">
      <c r="A743" s="13"/>
      <c r="B743" s="13"/>
      <c r="C743" s="13"/>
      <c r="D743" s="13"/>
      <c r="E743" s="13"/>
    </row>
    <row r="744" spans="1:5" x14ac:dyDescent="0.3">
      <c r="A744" s="13"/>
      <c r="B744" s="13"/>
      <c r="C744" s="13"/>
      <c r="D744" s="13"/>
      <c r="E744" s="13"/>
    </row>
    <row r="745" spans="1:5" x14ac:dyDescent="0.3">
      <c r="A745" s="13"/>
      <c r="B745" s="13"/>
      <c r="C745" s="13"/>
      <c r="D745" s="13"/>
      <c r="E745" s="13"/>
    </row>
    <row r="746" spans="1:5" x14ac:dyDescent="0.3">
      <c r="A746" s="13"/>
      <c r="B746" s="13"/>
      <c r="C746" s="13"/>
      <c r="D746" s="13"/>
      <c r="E746" s="13"/>
    </row>
    <row r="747" spans="1:5" x14ac:dyDescent="0.3">
      <c r="A747" s="13"/>
      <c r="B747" s="13"/>
      <c r="C747" s="13"/>
      <c r="D747" s="13"/>
      <c r="E747" s="13"/>
    </row>
    <row r="748" spans="1:5" x14ac:dyDescent="0.3">
      <c r="A748" s="13"/>
      <c r="B748" s="13"/>
      <c r="C748" s="13"/>
      <c r="D748" s="13"/>
      <c r="E748" s="13"/>
    </row>
    <row r="749" spans="1:5" x14ac:dyDescent="0.3">
      <c r="A749" s="13"/>
      <c r="B749" s="13"/>
      <c r="C749" s="13"/>
      <c r="D749" s="13"/>
      <c r="E749" s="13"/>
    </row>
    <row r="750" spans="1:5" x14ac:dyDescent="0.3">
      <c r="A750" s="13"/>
      <c r="B750" s="13"/>
      <c r="C750" s="13"/>
      <c r="D750" s="13"/>
      <c r="E750" s="13"/>
    </row>
    <row r="751" spans="1:5" x14ac:dyDescent="0.3">
      <c r="A751" s="13"/>
      <c r="B751" s="13"/>
      <c r="C751" s="13"/>
      <c r="D751" s="13"/>
      <c r="E751" s="13"/>
    </row>
    <row r="752" spans="1:5" x14ac:dyDescent="0.3">
      <c r="A752" s="13"/>
      <c r="B752" s="13"/>
      <c r="C752" s="13"/>
      <c r="D752" s="13"/>
      <c r="E752" s="13"/>
    </row>
    <row r="753" spans="1:5" x14ac:dyDescent="0.3">
      <c r="A753" s="13"/>
      <c r="B753" s="13"/>
      <c r="C753" s="13"/>
      <c r="D753" s="13"/>
      <c r="E753" s="13"/>
    </row>
    <row r="754" spans="1:5" x14ac:dyDescent="0.3">
      <c r="A754" s="13"/>
      <c r="B754" s="13"/>
      <c r="C754" s="13"/>
      <c r="D754" s="13"/>
      <c r="E754" s="13"/>
    </row>
    <row r="755" spans="1:5" x14ac:dyDescent="0.3">
      <c r="A755" s="13"/>
      <c r="B755" s="13"/>
      <c r="C755" s="13"/>
      <c r="D755" s="13"/>
      <c r="E755" s="13"/>
    </row>
    <row r="756" spans="1:5" x14ac:dyDescent="0.3">
      <c r="A756" s="13"/>
      <c r="B756" s="13"/>
      <c r="C756" s="13"/>
      <c r="D756" s="13"/>
      <c r="E756" s="13"/>
    </row>
    <row r="757" spans="1:5" x14ac:dyDescent="0.3">
      <c r="A757" s="13"/>
      <c r="B757" s="13"/>
      <c r="C757" s="13"/>
      <c r="D757" s="13"/>
      <c r="E757" s="13"/>
    </row>
    <row r="758" spans="1:5" x14ac:dyDescent="0.3">
      <c r="A758" s="13"/>
      <c r="B758" s="13"/>
      <c r="C758" s="13"/>
      <c r="D758" s="13"/>
      <c r="E758" s="13"/>
    </row>
    <row r="759" spans="1:5" x14ac:dyDescent="0.3">
      <c r="A759" s="13"/>
      <c r="B759" s="13"/>
      <c r="C759" s="13"/>
      <c r="D759" s="13"/>
      <c r="E759" s="13"/>
    </row>
    <row r="760" spans="1:5" x14ac:dyDescent="0.3">
      <c r="A760" s="13"/>
      <c r="B760" s="13"/>
      <c r="C760" s="13"/>
      <c r="D760" s="13"/>
      <c r="E760" s="13"/>
    </row>
    <row r="761" spans="1:5" x14ac:dyDescent="0.3">
      <c r="A761" s="13"/>
      <c r="B761" s="13"/>
      <c r="C761" s="13"/>
      <c r="D761" s="13"/>
      <c r="E761" s="13"/>
    </row>
    <row r="762" spans="1:5" x14ac:dyDescent="0.3">
      <c r="A762" s="13"/>
      <c r="B762" s="13"/>
      <c r="C762" s="13"/>
      <c r="D762" s="13"/>
      <c r="E762" s="13"/>
    </row>
    <row r="763" spans="1:5" x14ac:dyDescent="0.3">
      <c r="A763" s="13"/>
      <c r="B763" s="13"/>
      <c r="C763" s="13"/>
      <c r="D763" s="13"/>
      <c r="E763" s="13"/>
    </row>
    <row r="764" spans="1:5" x14ac:dyDescent="0.3">
      <c r="A764" s="13"/>
      <c r="B764" s="13"/>
      <c r="C764" s="13"/>
      <c r="D764" s="13"/>
      <c r="E764" s="13"/>
    </row>
    <row r="765" spans="1:5" x14ac:dyDescent="0.3">
      <c r="A765" s="13"/>
      <c r="B765" s="13"/>
      <c r="C765" s="13"/>
      <c r="D765" s="13"/>
      <c r="E765" s="13"/>
    </row>
    <row r="766" spans="1:5" x14ac:dyDescent="0.3">
      <c r="A766" s="13"/>
      <c r="B766" s="13"/>
      <c r="C766" s="13"/>
      <c r="D766" s="13"/>
      <c r="E766" s="13"/>
    </row>
    <row r="767" spans="1:5" x14ac:dyDescent="0.3">
      <c r="A767" s="13"/>
      <c r="B767" s="13"/>
      <c r="C767" s="13"/>
      <c r="D767" s="13"/>
      <c r="E767" s="13"/>
    </row>
    <row r="768" spans="1:5" x14ac:dyDescent="0.3">
      <c r="A768" s="13"/>
      <c r="B768" s="13"/>
      <c r="C768" s="13"/>
      <c r="D768" s="13"/>
      <c r="E768" s="13"/>
    </row>
    <row r="769" spans="1:5" x14ac:dyDescent="0.3">
      <c r="A769" s="13"/>
      <c r="B769" s="13"/>
      <c r="C769" s="13"/>
      <c r="D769" s="13"/>
      <c r="E769" s="13"/>
    </row>
    <row r="770" spans="1:5" x14ac:dyDescent="0.3">
      <c r="A770" s="13"/>
      <c r="B770" s="13"/>
      <c r="C770" s="13"/>
      <c r="D770" s="13"/>
      <c r="E770" s="13"/>
    </row>
    <row r="771" spans="1:5" x14ac:dyDescent="0.3">
      <c r="A771" s="13"/>
      <c r="B771" s="13"/>
      <c r="C771" s="13"/>
      <c r="D771" s="13"/>
      <c r="E771" s="13"/>
    </row>
    <row r="772" spans="1:5" x14ac:dyDescent="0.3">
      <c r="A772" s="13"/>
      <c r="B772" s="13"/>
      <c r="C772" s="13"/>
      <c r="D772" s="13"/>
      <c r="E772" s="13"/>
    </row>
    <row r="773" spans="1:5" x14ac:dyDescent="0.3">
      <c r="A773" s="13"/>
      <c r="B773" s="13"/>
      <c r="C773" s="13"/>
      <c r="D773" s="13"/>
      <c r="E773" s="13"/>
    </row>
    <row r="774" spans="1:5" x14ac:dyDescent="0.3">
      <c r="A774" s="13"/>
      <c r="B774" s="13"/>
      <c r="C774" s="13"/>
      <c r="D774" s="13"/>
      <c r="E774" s="13"/>
    </row>
    <row r="775" spans="1:5" x14ac:dyDescent="0.3">
      <c r="A775" s="13"/>
      <c r="B775" s="13"/>
      <c r="C775" s="13"/>
      <c r="D775" s="13"/>
      <c r="E775" s="13"/>
    </row>
    <row r="776" spans="1:5" x14ac:dyDescent="0.3">
      <c r="A776" s="13"/>
      <c r="B776" s="13"/>
      <c r="C776" s="13"/>
      <c r="D776" s="13"/>
      <c r="E776" s="13"/>
    </row>
    <row r="777" spans="1:5" x14ac:dyDescent="0.3">
      <c r="A777" s="13"/>
      <c r="B777" s="13"/>
      <c r="C777" s="13"/>
      <c r="D777" s="13"/>
      <c r="E777" s="13"/>
    </row>
    <row r="778" spans="1:5" x14ac:dyDescent="0.3">
      <c r="A778" s="13"/>
      <c r="B778" s="13"/>
      <c r="C778" s="13"/>
      <c r="D778" s="13"/>
      <c r="E778" s="13"/>
    </row>
    <row r="779" spans="1:5" x14ac:dyDescent="0.3">
      <c r="A779" s="13"/>
      <c r="B779" s="13"/>
      <c r="C779" s="13"/>
      <c r="D779" s="13"/>
      <c r="E779" s="13"/>
    </row>
    <row r="780" spans="1:5" x14ac:dyDescent="0.3">
      <c r="A780" s="13"/>
      <c r="B780" s="13"/>
      <c r="C780" s="13"/>
      <c r="D780" s="13"/>
      <c r="E780" s="13"/>
    </row>
    <row r="781" spans="1:5" x14ac:dyDescent="0.3">
      <c r="A781" s="13"/>
      <c r="B781" s="13"/>
      <c r="C781" s="13"/>
      <c r="D781" s="13"/>
      <c r="E781" s="13"/>
    </row>
    <row r="782" spans="1:5" x14ac:dyDescent="0.3">
      <c r="A782" s="13"/>
      <c r="B782" s="13"/>
      <c r="C782" s="13"/>
      <c r="D782" s="13"/>
      <c r="E782" s="13"/>
    </row>
    <row r="783" spans="1:5" x14ac:dyDescent="0.3">
      <c r="A783" s="13"/>
      <c r="B783" s="13"/>
      <c r="C783" s="13"/>
      <c r="D783" s="13"/>
      <c r="E783" s="13"/>
    </row>
    <row r="784" spans="1:5" x14ac:dyDescent="0.3">
      <c r="A784" s="13"/>
      <c r="B784" s="13"/>
      <c r="C784" s="13"/>
      <c r="D784" s="13"/>
      <c r="E784" s="13"/>
    </row>
    <row r="785" spans="1:5" x14ac:dyDescent="0.3">
      <c r="A785" s="13"/>
      <c r="B785" s="13"/>
      <c r="C785" s="13"/>
      <c r="D785" s="13"/>
      <c r="E785" s="13"/>
    </row>
    <row r="786" spans="1:5" x14ac:dyDescent="0.3">
      <c r="A786" s="13"/>
      <c r="B786" s="13"/>
      <c r="C786" s="13"/>
      <c r="D786" s="13"/>
      <c r="E786" s="13"/>
    </row>
    <row r="787" spans="1:5" x14ac:dyDescent="0.3">
      <c r="A787" s="13"/>
      <c r="B787" s="13"/>
      <c r="C787" s="13"/>
      <c r="D787" s="13"/>
      <c r="E787" s="13"/>
    </row>
    <row r="788" spans="1:5" x14ac:dyDescent="0.3">
      <c r="A788" s="13"/>
      <c r="B788" s="13"/>
      <c r="C788" s="13"/>
      <c r="D788" s="13"/>
      <c r="E788" s="13"/>
    </row>
    <row r="789" spans="1:5" x14ac:dyDescent="0.3">
      <c r="A789" s="13"/>
      <c r="B789" s="13"/>
      <c r="C789" s="13"/>
      <c r="D789" s="13"/>
      <c r="E789" s="13"/>
    </row>
    <row r="790" spans="1:5" x14ac:dyDescent="0.3">
      <c r="A790" s="13"/>
      <c r="B790" s="13"/>
      <c r="C790" s="13"/>
      <c r="D790" s="13"/>
      <c r="E790" s="13"/>
    </row>
    <row r="791" spans="1:5" x14ac:dyDescent="0.3">
      <c r="A791" s="13"/>
      <c r="B791" s="13"/>
      <c r="C791" s="13"/>
      <c r="D791" s="13"/>
      <c r="E791" s="13"/>
    </row>
    <row r="792" spans="1:5" x14ac:dyDescent="0.3">
      <c r="A792" s="13"/>
      <c r="B792" s="13"/>
      <c r="C792" s="13"/>
      <c r="D792" s="13"/>
      <c r="E792" s="13"/>
    </row>
    <row r="793" spans="1:5" x14ac:dyDescent="0.3">
      <c r="A793" s="13"/>
      <c r="B793" s="13"/>
      <c r="C793" s="13"/>
      <c r="D793" s="13"/>
      <c r="E793" s="13"/>
    </row>
    <row r="794" spans="1:5" x14ac:dyDescent="0.3">
      <c r="A794" s="13"/>
      <c r="B794" s="13"/>
      <c r="C794" s="13"/>
      <c r="D794" s="13"/>
      <c r="E794" s="13"/>
    </row>
    <row r="795" spans="1:5" x14ac:dyDescent="0.3">
      <c r="A795" s="13"/>
      <c r="B795" s="13"/>
      <c r="C795" s="13"/>
      <c r="D795" s="13"/>
      <c r="E795" s="13"/>
    </row>
    <row r="796" spans="1:5" x14ac:dyDescent="0.3">
      <c r="A796" s="13"/>
      <c r="B796" s="13"/>
      <c r="C796" s="13"/>
      <c r="D796" s="13"/>
      <c r="E796" s="13"/>
    </row>
    <row r="797" spans="1:5" x14ac:dyDescent="0.3">
      <c r="A797" s="13"/>
      <c r="B797" s="13"/>
      <c r="C797" s="13"/>
      <c r="D797" s="13"/>
      <c r="E797" s="13"/>
    </row>
    <row r="798" spans="1:5" x14ac:dyDescent="0.3">
      <c r="A798" s="13"/>
      <c r="B798" s="13"/>
      <c r="C798" s="13"/>
      <c r="D798" s="13"/>
      <c r="E798" s="13"/>
    </row>
    <row r="799" spans="1:5" x14ac:dyDescent="0.3">
      <c r="A799" s="13"/>
      <c r="B799" s="13"/>
      <c r="C799" s="13"/>
      <c r="D799" s="13"/>
      <c r="E799" s="13"/>
    </row>
    <row r="800" spans="1:5" x14ac:dyDescent="0.3">
      <c r="A800" s="13"/>
      <c r="B800" s="13"/>
      <c r="C800" s="13"/>
      <c r="D800" s="13"/>
      <c r="E800" s="13"/>
    </row>
    <row r="801" spans="1:5" x14ac:dyDescent="0.3">
      <c r="A801" s="13"/>
      <c r="B801" s="13"/>
      <c r="C801" s="13"/>
      <c r="D801" s="13"/>
      <c r="E801" s="13"/>
    </row>
    <row r="802" spans="1:5" x14ac:dyDescent="0.3">
      <c r="A802" s="13"/>
      <c r="B802" s="13"/>
      <c r="C802" s="13"/>
      <c r="D802" s="13"/>
      <c r="E802" s="13"/>
    </row>
    <row r="803" spans="1:5" x14ac:dyDescent="0.3">
      <c r="A803" s="13"/>
      <c r="B803" s="13"/>
      <c r="C803" s="13"/>
      <c r="D803" s="13"/>
      <c r="E803" s="13"/>
    </row>
    <row r="804" spans="1:5" x14ac:dyDescent="0.3">
      <c r="A804" s="13"/>
      <c r="B804" s="13"/>
      <c r="C804" s="13"/>
      <c r="D804" s="13"/>
      <c r="E804" s="13"/>
    </row>
    <row r="805" spans="1:5" x14ac:dyDescent="0.3">
      <c r="A805" s="13"/>
      <c r="B805" s="13"/>
      <c r="C805" s="13"/>
      <c r="D805" s="13"/>
      <c r="E805" s="13"/>
    </row>
    <row r="806" spans="1:5" x14ac:dyDescent="0.3">
      <c r="A806" s="13"/>
      <c r="B806" s="13"/>
      <c r="C806" s="13"/>
      <c r="D806" s="13"/>
      <c r="E806" s="13"/>
    </row>
    <row r="807" spans="1:5" x14ac:dyDescent="0.3">
      <c r="A807" s="13"/>
      <c r="B807" s="13"/>
      <c r="C807" s="13"/>
      <c r="D807" s="13"/>
      <c r="E807" s="13"/>
    </row>
    <row r="808" spans="1:5" x14ac:dyDescent="0.3">
      <c r="A808" s="13"/>
      <c r="B808" s="13"/>
      <c r="C808" s="13"/>
      <c r="D808" s="13"/>
      <c r="E808" s="13"/>
    </row>
    <row r="809" spans="1:5" x14ac:dyDescent="0.3">
      <c r="A809" s="13"/>
      <c r="B809" s="13"/>
      <c r="C809" s="13"/>
      <c r="D809" s="13"/>
      <c r="E809" s="13"/>
    </row>
    <row r="810" spans="1:5" x14ac:dyDescent="0.3">
      <c r="A810" s="13"/>
      <c r="B810" s="13"/>
      <c r="C810" s="13"/>
      <c r="D810" s="13"/>
      <c r="E810" s="13"/>
    </row>
    <row r="811" spans="1:5" x14ac:dyDescent="0.3">
      <c r="A811" s="13"/>
      <c r="B811" s="13"/>
      <c r="C811" s="13"/>
      <c r="D811" s="13"/>
      <c r="E811" s="13"/>
    </row>
    <row r="812" spans="1:5" x14ac:dyDescent="0.3">
      <c r="A812" s="13"/>
      <c r="B812" s="13"/>
      <c r="C812" s="13"/>
      <c r="D812" s="13"/>
      <c r="E812" s="13"/>
    </row>
    <row r="813" spans="1:5" x14ac:dyDescent="0.3">
      <c r="A813" s="13"/>
      <c r="B813" s="13"/>
      <c r="C813" s="13"/>
      <c r="D813" s="13"/>
      <c r="E813" s="13"/>
    </row>
    <row r="814" spans="1:5" x14ac:dyDescent="0.3">
      <c r="A814" s="13"/>
      <c r="B814" s="13"/>
      <c r="C814" s="13"/>
      <c r="D814" s="13"/>
      <c r="E814" s="13"/>
    </row>
    <row r="815" spans="1:5" x14ac:dyDescent="0.3">
      <c r="A815" s="13"/>
      <c r="B815" s="13"/>
      <c r="C815" s="13"/>
      <c r="D815" s="13"/>
      <c r="E815" s="13"/>
    </row>
    <row r="816" spans="1:5" x14ac:dyDescent="0.3">
      <c r="A816" s="13"/>
      <c r="B816" s="13"/>
      <c r="C816" s="13"/>
      <c r="D816" s="13"/>
      <c r="E816" s="13"/>
    </row>
    <row r="817" spans="1:5" x14ac:dyDescent="0.3">
      <c r="A817" s="13"/>
      <c r="B817" s="13"/>
      <c r="C817" s="13"/>
      <c r="D817" s="13"/>
      <c r="E817" s="13"/>
    </row>
    <row r="818" spans="1:5" x14ac:dyDescent="0.3">
      <c r="A818" s="13"/>
      <c r="B818" s="13"/>
      <c r="C818" s="13"/>
      <c r="D818" s="13"/>
      <c r="E818" s="13"/>
    </row>
    <row r="819" spans="1:5" x14ac:dyDescent="0.3">
      <c r="A819" s="13"/>
      <c r="B819" s="13"/>
      <c r="C819" s="13"/>
      <c r="D819" s="13"/>
      <c r="E819" s="13"/>
    </row>
    <row r="820" spans="1:5" x14ac:dyDescent="0.3">
      <c r="A820" s="13"/>
      <c r="B820" s="13"/>
      <c r="C820" s="13"/>
      <c r="D820" s="13"/>
      <c r="E820" s="13"/>
    </row>
    <row r="821" spans="1:5" x14ac:dyDescent="0.3">
      <c r="A821" s="13"/>
      <c r="B821" s="13"/>
      <c r="C821" s="13"/>
      <c r="D821" s="13"/>
      <c r="E821" s="13"/>
    </row>
    <row r="822" spans="1:5" x14ac:dyDescent="0.3">
      <c r="A822" s="13"/>
      <c r="B822" s="13"/>
      <c r="C822" s="13"/>
      <c r="D822" s="13"/>
      <c r="E822" s="13"/>
    </row>
    <row r="823" spans="1:5" x14ac:dyDescent="0.3">
      <c r="A823" s="13"/>
      <c r="B823" s="13"/>
      <c r="C823" s="13"/>
      <c r="D823" s="13"/>
      <c r="E823" s="13"/>
    </row>
    <row r="824" spans="1:5" x14ac:dyDescent="0.3">
      <c r="A824" s="13"/>
      <c r="B824" s="13"/>
      <c r="C824" s="13"/>
      <c r="D824" s="13"/>
      <c r="E824" s="13"/>
    </row>
    <row r="825" spans="1:5" x14ac:dyDescent="0.3">
      <c r="A825" s="13"/>
      <c r="B825" s="13"/>
      <c r="C825" s="13"/>
      <c r="D825" s="13"/>
      <c r="E825" s="13"/>
    </row>
    <row r="826" spans="1:5" x14ac:dyDescent="0.3">
      <c r="A826" s="13"/>
      <c r="B826" s="13"/>
      <c r="C826" s="13"/>
      <c r="D826" s="13"/>
      <c r="E826" s="13"/>
    </row>
    <row r="827" spans="1:5" x14ac:dyDescent="0.3">
      <c r="A827" s="13"/>
      <c r="B827" s="13"/>
      <c r="C827" s="13"/>
      <c r="D827" s="13"/>
      <c r="E827" s="13"/>
    </row>
    <row r="828" spans="1:5" x14ac:dyDescent="0.3">
      <c r="A828" s="13"/>
      <c r="B828" s="13"/>
      <c r="C828" s="13"/>
      <c r="D828" s="13"/>
      <c r="E828" s="13"/>
    </row>
    <row r="829" spans="1:5" x14ac:dyDescent="0.3">
      <c r="A829" s="13"/>
      <c r="B829" s="13"/>
      <c r="C829" s="13"/>
      <c r="D829" s="13"/>
      <c r="E829" s="13"/>
    </row>
    <row r="830" spans="1:5" x14ac:dyDescent="0.3">
      <c r="A830" s="13"/>
      <c r="B830" s="13"/>
      <c r="C830" s="13"/>
      <c r="D830" s="13"/>
      <c r="E830" s="13"/>
    </row>
    <row r="831" spans="1:5" x14ac:dyDescent="0.3">
      <c r="A831" s="13"/>
      <c r="B831" s="13"/>
      <c r="C831" s="13"/>
      <c r="D831" s="13"/>
      <c r="E831" s="13"/>
    </row>
    <row r="832" spans="1:5" x14ac:dyDescent="0.3">
      <c r="A832" s="13"/>
      <c r="B832" s="13"/>
      <c r="C832" s="13"/>
      <c r="D832" s="13"/>
      <c r="E832" s="13"/>
    </row>
    <row r="833" spans="1:5" x14ac:dyDescent="0.3">
      <c r="A833" s="13"/>
      <c r="B833" s="13"/>
      <c r="C833" s="13"/>
      <c r="D833" s="13"/>
      <c r="E833" s="13"/>
    </row>
    <row r="834" spans="1:5" x14ac:dyDescent="0.3">
      <c r="A834" s="13"/>
      <c r="B834" s="13"/>
      <c r="C834" s="13"/>
      <c r="D834" s="13"/>
      <c r="E834" s="13"/>
    </row>
    <row r="835" spans="1:5" x14ac:dyDescent="0.3">
      <c r="A835" s="13"/>
      <c r="B835" s="13"/>
      <c r="C835" s="13"/>
      <c r="D835" s="13"/>
      <c r="E835" s="13"/>
    </row>
    <row r="836" spans="1:5" x14ac:dyDescent="0.3">
      <c r="A836" s="13"/>
      <c r="B836" s="13"/>
      <c r="C836" s="13"/>
      <c r="D836" s="13"/>
      <c r="E836" s="13"/>
    </row>
    <row r="837" spans="1:5" x14ac:dyDescent="0.3">
      <c r="A837" s="13"/>
      <c r="B837" s="13"/>
      <c r="C837" s="13"/>
      <c r="D837" s="13"/>
      <c r="E837" s="13"/>
    </row>
    <row r="838" spans="1:5" x14ac:dyDescent="0.3">
      <c r="A838" s="13"/>
      <c r="B838" s="13"/>
      <c r="C838" s="13"/>
      <c r="D838" s="13"/>
      <c r="E838" s="13"/>
    </row>
    <row r="839" spans="1:5" x14ac:dyDescent="0.3">
      <c r="A839" s="13"/>
      <c r="B839" s="13"/>
      <c r="C839" s="13"/>
      <c r="D839" s="13"/>
      <c r="E839" s="13"/>
    </row>
    <row r="840" spans="1:5" x14ac:dyDescent="0.3">
      <c r="A840" s="13"/>
      <c r="B840" s="13"/>
      <c r="C840" s="13"/>
      <c r="D840" s="13"/>
      <c r="E840" s="13"/>
    </row>
    <row r="841" spans="1:5" x14ac:dyDescent="0.3">
      <c r="A841" s="13"/>
      <c r="B841" s="13"/>
      <c r="C841" s="13"/>
      <c r="D841" s="13"/>
      <c r="E841" s="13"/>
    </row>
    <row r="842" spans="1:5" x14ac:dyDescent="0.3">
      <c r="A842" s="13"/>
      <c r="B842" s="13"/>
      <c r="C842" s="13"/>
      <c r="D842" s="13"/>
      <c r="E842" s="13"/>
    </row>
    <row r="843" spans="1:5" x14ac:dyDescent="0.3">
      <c r="A843" s="13"/>
      <c r="B843" s="13"/>
      <c r="C843" s="13"/>
      <c r="D843" s="13"/>
      <c r="E843" s="13"/>
    </row>
    <row r="844" spans="1:5" x14ac:dyDescent="0.3">
      <c r="A844" s="13"/>
      <c r="B844" s="13"/>
      <c r="C844" s="13"/>
      <c r="D844" s="13"/>
      <c r="E844" s="13"/>
    </row>
    <row r="845" spans="1:5" x14ac:dyDescent="0.3">
      <c r="A845" s="13"/>
      <c r="B845" s="13"/>
      <c r="C845" s="13"/>
      <c r="D845" s="13"/>
      <c r="E845" s="13"/>
    </row>
    <row r="846" spans="1:5" x14ac:dyDescent="0.3">
      <c r="A846" s="13"/>
      <c r="B846" s="13"/>
      <c r="C846" s="13"/>
      <c r="D846" s="13"/>
      <c r="E846" s="13"/>
    </row>
    <row r="847" spans="1:5" x14ac:dyDescent="0.3">
      <c r="A847" s="13"/>
      <c r="B847" s="13"/>
      <c r="C847" s="13"/>
      <c r="D847" s="13"/>
      <c r="E847" s="13"/>
    </row>
    <row r="848" spans="1:5" x14ac:dyDescent="0.3">
      <c r="A848" s="13"/>
      <c r="B848" s="13"/>
      <c r="C848" s="13"/>
      <c r="D848" s="13"/>
      <c r="E848" s="13"/>
    </row>
    <row r="849" spans="1:5" x14ac:dyDescent="0.3">
      <c r="A849" s="13"/>
      <c r="B849" s="13"/>
      <c r="C849" s="13"/>
      <c r="D849" s="13"/>
      <c r="E849" s="13"/>
    </row>
    <row r="850" spans="1:5" x14ac:dyDescent="0.3">
      <c r="A850" s="13"/>
      <c r="B850" s="13"/>
      <c r="C850" s="13"/>
      <c r="D850" s="13"/>
      <c r="E850" s="13"/>
    </row>
    <row r="851" spans="1:5" x14ac:dyDescent="0.3">
      <c r="A851" s="13"/>
      <c r="B851" s="13"/>
      <c r="C851" s="13"/>
      <c r="D851" s="13"/>
      <c r="E851" s="13"/>
    </row>
    <row r="852" spans="1:5" x14ac:dyDescent="0.3">
      <c r="A852" s="13"/>
      <c r="B852" s="13"/>
      <c r="C852" s="13"/>
      <c r="D852" s="13"/>
      <c r="E852" s="13"/>
    </row>
    <row r="853" spans="1:5" x14ac:dyDescent="0.3">
      <c r="A853" s="13"/>
      <c r="B853" s="13"/>
      <c r="C853" s="13"/>
      <c r="D853" s="13"/>
      <c r="E853" s="13"/>
    </row>
    <row r="854" spans="1:5" x14ac:dyDescent="0.3">
      <c r="A854" s="13"/>
      <c r="B854" s="13"/>
      <c r="C854" s="13"/>
      <c r="D854" s="13"/>
      <c r="E854" s="13"/>
    </row>
    <row r="855" spans="1:5" x14ac:dyDescent="0.3">
      <c r="A855" s="13"/>
      <c r="B855" s="13"/>
      <c r="C855" s="13"/>
      <c r="D855" s="13"/>
      <c r="E855" s="13"/>
    </row>
    <row r="856" spans="1:5" x14ac:dyDescent="0.3">
      <c r="A856" s="13"/>
      <c r="B856" s="13"/>
      <c r="C856" s="13"/>
      <c r="D856" s="13"/>
      <c r="E856" s="13"/>
    </row>
    <row r="857" spans="1:5" x14ac:dyDescent="0.3">
      <c r="A857" s="13"/>
      <c r="B857" s="13"/>
      <c r="C857" s="13"/>
      <c r="D857" s="13"/>
      <c r="E857" s="13"/>
    </row>
    <row r="858" spans="1:5" x14ac:dyDescent="0.3">
      <c r="A858" s="13"/>
      <c r="B858" s="13"/>
      <c r="C858" s="13"/>
      <c r="D858" s="13"/>
      <c r="E858" s="13"/>
    </row>
    <row r="859" spans="1:5" x14ac:dyDescent="0.3">
      <c r="A859" s="13"/>
      <c r="B859" s="13"/>
      <c r="C859" s="13"/>
      <c r="D859" s="13"/>
      <c r="E859" s="13"/>
    </row>
    <row r="860" spans="1:5" x14ac:dyDescent="0.3">
      <c r="A860" s="13"/>
      <c r="B860" s="13"/>
      <c r="C860" s="13"/>
      <c r="D860" s="13"/>
      <c r="E860" s="13"/>
    </row>
    <row r="861" spans="1:5" x14ac:dyDescent="0.3">
      <c r="A861" s="13"/>
      <c r="B861" s="13"/>
      <c r="C861" s="13"/>
      <c r="D861" s="13"/>
      <c r="E861" s="13"/>
    </row>
    <row r="862" spans="1:5" x14ac:dyDescent="0.3">
      <c r="A862" s="13"/>
      <c r="B862" s="13"/>
      <c r="C862" s="13"/>
      <c r="D862" s="13"/>
      <c r="E862" s="13"/>
    </row>
    <row r="863" spans="1:5" x14ac:dyDescent="0.3">
      <c r="A863" s="13"/>
      <c r="B863" s="13"/>
      <c r="C863" s="13"/>
      <c r="D863" s="13"/>
      <c r="E863" s="13"/>
    </row>
    <row r="864" spans="1:5" x14ac:dyDescent="0.3">
      <c r="A864" s="13"/>
      <c r="B864" s="13"/>
      <c r="C864" s="13"/>
      <c r="D864" s="13"/>
      <c r="E864" s="13"/>
    </row>
    <row r="865" spans="1:5" x14ac:dyDescent="0.3">
      <c r="A865" s="13"/>
      <c r="B865" s="13"/>
      <c r="C865" s="13"/>
      <c r="D865" s="13"/>
      <c r="E865" s="13"/>
    </row>
    <row r="866" spans="1:5" x14ac:dyDescent="0.3">
      <c r="A866" s="13"/>
      <c r="B866" s="13"/>
      <c r="C866" s="13"/>
      <c r="D866" s="13"/>
      <c r="E866" s="13"/>
    </row>
    <row r="867" spans="1:5" x14ac:dyDescent="0.3">
      <c r="A867" s="13"/>
      <c r="B867" s="13"/>
      <c r="C867" s="13"/>
      <c r="D867" s="13"/>
      <c r="E867" s="13"/>
    </row>
    <row r="868" spans="1:5" x14ac:dyDescent="0.3">
      <c r="A868" s="13"/>
      <c r="B868" s="13"/>
      <c r="C868" s="13"/>
      <c r="D868" s="13"/>
      <c r="E868" s="13"/>
    </row>
    <row r="869" spans="1:5" x14ac:dyDescent="0.3">
      <c r="A869" s="13"/>
      <c r="B869" s="13"/>
      <c r="C869" s="13"/>
      <c r="D869" s="13"/>
      <c r="E869" s="13"/>
    </row>
    <row r="870" spans="1:5" x14ac:dyDescent="0.3">
      <c r="A870" s="13"/>
      <c r="B870" s="13"/>
      <c r="C870" s="13"/>
      <c r="D870" s="13"/>
      <c r="E870" s="13"/>
    </row>
    <row r="871" spans="1:5" x14ac:dyDescent="0.3">
      <c r="A871" s="13"/>
      <c r="B871" s="13"/>
      <c r="C871" s="13"/>
      <c r="D871" s="13"/>
      <c r="E871" s="13"/>
    </row>
    <row r="872" spans="1:5" x14ac:dyDescent="0.3">
      <c r="A872" s="13"/>
      <c r="B872" s="13"/>
      <c r="C872" s="13"/>
      <c r="D872" s="13"/>
      <c r="E872" s="13"/>
    </row>
    <row r="873" spans="1:5" x14ac:dyDescent="0.3">
      <c r="A873" s="13"/>
      <c r="B873" s="13"/>
      <c r="C873" s="13"/>
      <c r="D873" s="13"/>
      <c r="E873" s="13"/>
    </row>
    <row r="874" spans="1:5" x14ac:dyDescent="0.3">
      <c r="A874" s="13"/>
      <c r="B874" s="13"/>
      <c r="C874" s="13"/>
      <c r="D874" s="13"/>
      <c r="E874" s="13"/>
    </row>
    <row r="875" spans="1:5" x14ac:dyDescent="0.3">
      <c r="A875" s="13"/>
      <c r="B875" s="13"/>
      <c r="C875" s="13"/>
      <c r="D875" s="13"/>
      <c r="E875" s="13"/>
    </row>
    <row r="876" spans="1:5" x14ac:dyDescent="0.3">
      <c r="A876" s="13"/>
      <c r="B876" s="13"/>
      <c r="C876" s="13"/>
      <c r="D876" s="13"/>
      <c r="E876" s="13"/>
    </row>
    <row r="877" spans="1:5" x14ac:dyDescent="0.3">
      <c r="A877" s="13"/>
      <c r="B877" s="13"/>
      <c r="C877" s="13"/>
      <c r="D877" s="13"/>
      <c r="E877" s="13"/>
    </row>
    <row r="878" spans="1:5" x14ac:dyDescent="0.3">
      <c r="A878" s="13"/>
      <c r="B878" s="13"/>
      <c r="C878" s="13"/>
      <c r="D878" s="13"/>
      <c r="E878" s="13"/>
    </row>
    <row r="879" spans="1:5" x14ac:dyDescent="0.3">
      <c r="A879" s="13"/>
      <c r="B879" s="13"/>
      <c r="C879" s="13"/>
      <c r="D879" s="13"/>
      <c r="E879" s="13"/>
    </row>
    <row r="880" spans="1:5" x14ac:dyDescent="0.3">
      <c r="A880" s="13"/>
      <c r="B880" s="13"/>
      <c r="C880" s="13"/>
      <c r="D880" s="13"/>
      <c r="E880" s="13"/>
    </row>
    <row r="881" spans="1:5" x14ac:dyDescent="0.3">
      <c r="A881" s="13"/>
      <c r="B881" s="13"/>
      <c r="C881" s="13"/>
      <c r="D881" s="13"/>
      <c r="E881" s="13"/>
    </row>
    <row r="882" spans="1:5" x14ac:dyDescent="0.3">
      <c r="A882" s="13"/>
      <c r="B882" s="13"/>
      <c r="C882" s="13"/>
      <c r="D882" s="13"/>
      <c r="E882" s="13"/>
    </row>
    <row r="883" spans="1:5" x14ac:dyDescent="0.3">
      <c r="A883" s="13"/>
      <c r="B883" s="13"/>
      <c r="C883" s="13"/>
      <c r="D883" s="13"/>
      <c r="E883" s="13"/>
    </row>
    <row r="884" spans="1:5" x14ac:dyDescent="0.3">
      <c r="A884" s="13"/>
      <c r="B884" s="13"/>
      <c r="C884" s="13"/>
      <c r="D884" s="13"/>
      <c r="E884" s="13"/>
    </row>
    <row r="885" spans="1:5" x14ac:dyDescent="0.3">
      <c r="A885" s="13"/>
      <c r="B885" s="13"/>
      <c r="C885" s="13"/>
      <c r="D885" s="13"/>
      <c r="E885" s="13"/>
    </row>
    <row r="886" spans="1:5" x14ac:dyDescent="0.3">
      <c r="A886" s="13"/>
      <c r="B886" s="13"/>
      <c r="C886" s="13"/>
      <c r="D886" s="13"/>
      <c r="E886" s="13"/>
    </row>
    <row r="887" spans="1:5" x14ac:dyDescent="0.3">
      <c r="A887" s="13"/>
      <c r="B887" s="13"/>
      <c r="C887" s="13"/>
      <c r="D887" s="13"/>
      <c r="E887" s="13"/>
    </row>
    <row r="888" spans="1:5" x14ac:dyDescent="0.3">
      <c r="A888" s="13"/>
      <c r="B888" s="13"/>
      <c r="C888" s="13"/>
      <c r="D888" s="13"/>
      <c r="E888" s="13"/>
    </row>
    <row r="889" spans="1:5" x14ac:dyDescent="0.3">
      <c r="A889" s="13"/>
      <c r="B889" s="13"/>
      <c r="C889" s="13"/>
      <c r="D889" s="13"/>
      <c r="E889" s="13"/>
    </row>
    <row r="890" spans="1:5" x14ac:dyDescent="0.3">
      <c r="A890" s="13"/>
      <c r="B890" s="13"/>
      <c r="C890" s="13"/>
      <c r="D890" s="13"/>
      <c r="E890" s="13"/>
    </row>
    <row r="891" spans="1:5" x14ac:dyDescent="0.3">
      <c r="A891" s="13"/>
      <c r="B891" s="13"/>
      <c r="C891" s="13"/>
      <c r="D891" s="13"/>
      <c r="E891" s="13"/>
    </row>
    <row r="892" spans="1:5" x14ac:dyDescent="0.3">
      <c r="A892" s="13"/>
      <c r="B892" s="13"/>
      <c r="C892" s="13"/>
      <c r="D892" s="13"/>
      <c r="E892" s="13"/>
    </row>
    <row r="893" spans="1:5" x14ac:dyDescent="0.3">
      <c r="A893" s="13"/>
      <c r="B893" s="13"/>
      <c r="C893" s="13"/>
      <c r="D893" s="13"/>
      <c r="E893" s="13"/>
    </row>
    <row r="894" spans="1:5" x14ac:dyDescent="0.3">
      <c r="A894" s="13"/>
      <c r="B894" s="13"/>
      <c r="C894" s="13"/>
      <c r="D894" s="13"/>
      <c r="E894" s="13"/>
    </row>
    <row r="895" spans="1:5" x14ac:dyDescent="0.3">
      <c r="A895" s="13"/>
      <c r="B895" s="13"/>
      <c r="C895" s="13"/>
      <c r="D895" s="13"/>
      <c r="E895" s="13"/>
    </row>
    <row r="896" spans="1:5" x14ac:dyDescent="0.3">
      <c r="A896" s="13"/>
      <c r="B896" s="13"/>
      <c r="C896" s="13"/>
      <c r="D896" s="13"/>
      <c r="E896" s="13"/>
    </row>
    <row r="897" spans="1:5" x14ac:dyDescent="0.3">
      <c r="A897" s="13"/>
      <c r="B897" s="13"/>
      <c r="C897" s="13"/>
      <c r="D897" s="13"/>
      <c r="E897" s="13"/>
    </row>
    <row r="898" spans="1:5" x14ac:dyDescent="0.3">
      <c r="A898" s="13"/>
      <c r="B898" s="13"/>
      <c r="C898" s="13"/>
      <c r="D898" s="13"/>
      <c r="E898" s="13"/>
    </row>
    <row r="899" spans="1:5" x14ac:dyDescent="0.3">
      <c r="A899" s="13"/>
      <c r="B899" s="13"/>
      <c r="C899" s="13"/>
      <c r="D899" s="13"/>
      <c r="E899" s="13"/>
    </row>
    <row r="900" spans="1:5" x14ac:dyDescent="0.3">
      <c r="A900" s="13"/>
      <c r="B900" s="13"/>
      <c r="C900" s="13"/>
      <c r="D900" s="13"/>
      <c r="E900" s="13"/>
    </row>
    <row r="901" spans="1:5" x14ac:dyDescent="0.3">
      <c r="A901" s="13"/>
      <c r="B901" s="13"/>
      <c r="C901" s="13"/>
      <c r="D901" s="13"/>
      <c r="E901" s="13"/>
    </row>
    <row r="902" spans="1:5" x14ac:dyDescent="0.3">
      <c r="A902" s="13"/>
      <c r="B902" s="13"/>
      <c r="C902" s="13"/>
      <c r="D902" s="13"/>
      <c r="E902" s="13"/>
    </row>
    <row r="903" spans="1:5" x14ac:dyDescent="0.3">
      <c r="A903" s="13"/>
      <c r="B903" s="13"/>
      <c r="C903" s="13"/>
      <c r="D903" s="13"/>
      <c r="E903" s="13"/>
    </row>
    <row r="904" spans="1:5" x14ac:dyDescent="0.3">
      <c r="A904" s="13"/>
      <c r="B904" s="13"/>
      <c r="C904" s="13"/>
      <c r="D904" s="13"/>
      <c r="E904" s="13"/>
    </row>
    <row r="905" spans="1:5" x14ac:dyDescent="0.3">
      <c r="A905" s="13"/>
      <c r="B905" s="13"/>
      <c r="C905" s="13"/>
      <c r="D905" s="13"/>
      <c r="E905" s="13"/>
    </row>
    <row r="906" spans="1:5" x14ac:dyDescent="0.3">
      <c r="A906" s="13"/>
      <c r="B906" s="13"/>
      <c r="C906" s="13"/>
      <c r="D906" s="13"/>
      <c r="E906" s="13"/>
    </row>
    <row r="907" spans="1:5" x14ac:dyDescent="0.3">
      <c r="A907" s="13"/>
      <c r="B907" s="13"/>
      <c r="C907" s="13"/>
      <c r="D907" s="13"/>
      <c r="E907" s="13"/>
    </row>
    <row r="908" spans="1:5" x14ac:dyDescent="0.3">
      <c r="A908" s="13"/>
      <c r="B908" s="13"/>
      <c r="C908" s="13"/>
      <c r="D908" s="13"/>
      <c r="E908" s="13"/>
    </row>
    <row r="909" spans="1:5" x14ac:dyDescent="0.3">
      <c r="A909" s="13"/>
      <c r="B909" s="13"/>
      <c r="C909" s="13"/>
      <c r="D909" s="13"/>
      <c r="E909" s="13"/>
    </row>
    <row r="910" spans="1:5" x14ac:dyDescent="0.3">
      <c r="A910" s="13"/>
      <c r="B910" s="13"/>
      <c r="C910" s="13"/>
      <c r="D910" s="13"/>
      <c r="E910" s="13"/>
    </row>
    <row r="911" spans="1:5" x14ac:dyDescent="0.3">
      <c r="A911" s="13"/>
      <c r="B911" s="13"/>
      <c r="C911" s="13"/>
      <c r="D911" s="13"/>
      <c r="E911" s="13"/>
    </row>
    <row r="912" spans="1:5" x14ac:dyDescent="0.3">
      <c r="A912" s="13"/>
      <c r="B912" s="13"/>
      <c r="C912" s="13"/>
      <c r="D912" s="13"/>
      <c r="E912" s="13"/>
    </row>
    <row r="913" spans="1:5" x14ac:dyDescent="0.3">
      <c r="A913" s="13"/>
      <c r="B913" s="13"/>
      <c r="C913" s="13"/>
      <c r="D913" s="13"/>
      <c r="E913" s="13"/>
    </row>
    <row r="914" spans="1:5" x14ac:dyDescent="0.3">
      <c r="A914" s="13"/>
      <c r="B914" s="13"/>
      <c r="C914" s="13"/>
      <c r="D914" s="13"/>
      <c r="E914" s="13"/>
    </row>
    <row r="915" spans="1:5" x14ac:dyDescent="0.3">
      <c r="A915" s="13"/>
      <c r="B915" s="13"/>
      <c r="C915" s="13"/>
      <c r="D915" s="13"/>
      <c r="E915" s="13"/>
    </row>
    <row r="916" spans="1:5" x14ac:dyDescent="0.3">
      <c r="A916" s="13"/>
      <c r="B916" s="13"/>
      <c r="C916" s="13"/>
      <c r="D916" s="13"/>
      <c r="E916" s="13"/>
    </row>
    <row r="917" spans="1:5" x14ac:dyDescent="0.3">
      <c r="A917" s="13"/>
      <c r="B917" s="13"/>
      <c r="C917" s="13"/>
      <c r="D917" s="13"/>
      <c r="E917" s="13"/>
    </row>
    <row r="918" spans="1:5" x14ac:dyDescent="0.3">
      <c r="A918" s="13"/>
      <c r="B918" s="13"/>
      <c r="C918" s="13"/>
      <c r="D918" s="13"/>
      <c r="E918" s="13"/>
    </row>
    <row r="919" spans="1:5" x14ac:dyDescent="0.3">
      <c r="A919" s="13"/>
      <c r="B919" s="13"/>
      <c r="C919" s="13"/>
      <c r="D919" s="13"/>
      <c r="E919" s="13"/>
    </row>
    <row r="920" spans="1:5" x14ac:dyDescent="0.3">
      <c r="A920" s="13"/>
      <c r="B920" s="13"/>
      <c r="C920" s="13"/>
      <c r="D920" s="13"/>
      <c r="E920" s="13"/>
    </row>
    <row r="921" spans="1:5" x14ac:dyDescent="0.3">
      <c r="A921" s="13"/>
      <c r="B921" s="13"/>
      <c r="C921" s="13"/>
      <c r="D921" s="13"/>
      <c r="E921" s="13"/>
    </row>
    <row r="922" spans="1:5" x14ac:dyDescent="0.3">
      <c r="A922" s="13"/>
      <c r="B922" s="13"/>
      <c r="C922" s="13"/>
      <c r="D922" s="13"/>
      <c r="E922" s="13"/>
    </row>
    <row r="923" spans="1:5" x14ac:dyDescent="0.3">
      <c r="A923" s="13"/>
      <c r="B923" s="13"/>
      <c r="C923" s="13"/>
      <c r="D923" s="13"/>
      <c r="E923" s="13"/>
    </row>
    <row r="924" spans="1:5" x14ac:dyDescent="0.3">
      <c r="A924" s="13"/>
      <c r="B924" s="13"/>
      <c r="C924" s="13"/>
      <c r="D924" s="13"/>
      <c r="E924" s="13"/>
    </row>
    <row r="925" spans="1:5" x14ac:dyDescent="0.3">
      <c r="A925" s="13"/>
      <c r="B925" s="13"/>
      <c r="C925" s="13"/>
      <c r="D925" s="13"/>
      <c r="E925" s="13"/>
    </row>
    <row r="926" spans="1:5" x14ac:dyDescent="0.3">
      <c r="A926" s="13"/>
      <c r="B926" s="13"/>
      <c r="C926" s="13"/>
      <c r="D926" s="13"/>
      <c r="E926" s="13"/>
    </row>
    <row r="927" spans="1:5" x14ac:dyDescent="0.3">
      <c r="A927" s="13"/>
      <c r="B927" s="13"/>
      <c r="C927" s="13"/>
      <c r="D927" s="13"/>
      <c r="E927" s="13"/>
    </row>
    <row r="928" spans="1:5" x14ac:dyDescent="0.3">
      <c r="A928" s="13"/>
      <c r="B928" s="13"/>
      <c r="C928" s="13"/>
      <c r="D928" s="13"/>
      <c r="E928" s="13"/>
    </row>
    <row r="929" spans="1:5" x14ac:dyDescent="0.3">
      <c r="A929" s="13"/>
      <c r="B929" s="13"/>
      <c r="C929" s="13"/>
      <c r="D929" s="13"/>
      <c r="E929" s="13"/>
    </row>
    <row r="930" spans="1:5" x14ac:dyDescent="0.3">
      <c r="A930" s="13"/>
      <c r="B930" s="13"/>
      <c r="C930" s="13"/>
      <c r="D930" s="13"/>
      <c r="E930" s="13"/>
    </row>
    <row r="931" spans="1:5" x14ac:dyDescent="0.3">
      <c r="A931" s="13"/>
      <c r="B931" s="13"/>
      <c r="C931" s="13"/>
      <c r="D931" s="13"/>
      <c r="E931" s="13"/>
    </row>
    <row r="932" spans="1:5" x14ac:dyDescent="0.3">
      <c r="A932" s="13"/>
      <c r="B932" s="13"/>
      <c r="C932" s="13"/>
      <c r="D932" s="13"/>
      <c r="E932" s="13"/>
    </row>
    <row r="933" spans="1:5" x14ac:dyDescent="0.3">
      <c r="A933" s="13"/>
      <c r="B933" s="13"/>
      <c r="C933" s="13"/>
      <c r="D933" s="13"/>
      <c r="E933" s="13"/>
    </row>
    <row r="934" spans="1:5" x14ac:dyDescent="0.3">
      <c r="A934" s="13"/>
      <c r="B934" s="13"/>
      <c r="C934" s="13"/>
      <c r="D934" s="13"/>
      <c r="E934" s="13"/>
    </row>
    <row r="935" spans="1:5" x14ac:dyDescent="0.3">
      <c r="A935" s="13"/>
      <c r="B935" s="13"/>
      <c r="C935" s="13"/>
      <c r="D935" s="13"/>
      <c r="E935" s="13"/>
    </row>
    <row r="936" spans="1:5" x14ac:dyDescent="0.3">
      <c r="A936" s="13"/>
      <c r="B936" s="13"/>
      <c r="C936" s="13"/>
      <c r="D936" s="13"/>
      <c r="E936" s="13"/>
    </row>
    <row r="937" spans="1:5" x14ac:dyDescent="0.3">
      <c r="A937" s="13"/>
      <c r="B937" s="13"/>
      <c r="C937" s="13"/>
      <c r="D937" s="13"/>
      <c r="E937" s="13"/>
    </row>
    <row r="938" spans="1:5" x14ac:dyDescent="0.3">
      <c r="A938" s="13"/>
      <c r="B938" s="13"/>
      <c r="C938" s="13"/>
      <c r="D938" s="13"/>
      <c r="E938" s="13"/>
    </row>
    <row r="939" spans="1:5" x14ac:dyDescent="0.3">
      <c r="A939" s="13"/>
      <c r="B939" s="13"/>
      <c r="C939" s="13"/>
      <c r="D939" s="13"/>
      <c r="E939" s="13"/>
    </row>
    <row r="940" spans="1:5" x14ac:dyDescent="0.3">
      <c r="A940" s="13"/>
      <c r="B940" s="13"/>
      <c r="C940" s="13"/>
      <c r="D940" s="13"/>
      <c r="E940" s="13"/>
    </row>
    <row r="941" spans="1:5" x14ac:dyDescent="0.3">
      <c r="A941" s="13"/>
      <c r="B941" s="13"/>
      <c r="C941" s="13"/>
      <c r="D941" s="13"/>
      <c r="E941" s="13"/>
    </row>
    <row r="942" spans="1:5" x14ac:dyDescent="0.3">
      <c r="A942" s="13"/>
      <c r="B942" s="13"/>
      <c r="C942" s="13"/>
      <c r="D942" s="13"/>
      <c r="E942" s="13"/>
    </row>
    <row r="943" spans="1:5" x14ac:dyDescent="0.3">
      <c r="A943" s="13"/>
      <c r="B943" s="13"/>
      <c r="C943" s="13"/>
      <c r="D943" s="13"/>
      <c r="E943" s="13"/>
    </row>
    <row r="944" spans="1:5" x14ac:dyDescent="0.3">
      <c r="A944" s="13"/>
      <c r="B944" s="13"/>
      <c r="C944" s="13"/>
      <c r="D944" s="13"/>
      <c r="E944" s="13"/>
    </row>
    <row r="945" spans="1:5" x14ac:dyDescent="0.3">
      <c r="A945" s="13"/>
      <c r="B945" s="13"/>
      <c r="C945" s="13"/>
      <c r="D945" s="13"/>
      <c r="E945" s="13"/>
    </row>
    <row r="946" spans="1:5" x14ac:dyDescent="0.3">
      <c r="A946" s="13"/>
      <c r="B946" s="13"/>
      <c r="C946" s="13"/>
      <c r="D946" s="13"/>
      <c r="E946" s="13"/>
    </row>
    <row r="947" spans="1:5" x14ac:dyDescent="0.3">
      <c r="A947" s="13"/>
      <c r="B947" s="13"/>
      <c r="C947" s="13"/>
      <c r="D947" s="13"/>
      <c r="E947" s="13"/>
    </row>
    <row r="948" spans="1:5" x14ac:dyDescent="0.3">
      <c r="A948" s="13"/>
      <c r="B948" s="13"/>
      <c r="C948" s="13"/>
      <c r="D948" s="13"/>
      <c r="E948" s="13"/>
    </row>
    <row r="949" spans="1:5" x14ac:dyDescent="0.3">
      <c r="A949" s="13"/>
      <c r="B949" s="13"/>
      <c r="C949" s="13"/>
      <c r="D949" s="13"/>
      <c r="E949" s="13"/>
    </row>
    <row r="950" spans="1:5" x14ac:dyDescent="0.3">
      <c r="A950" s="13"/>
      <c r="B950" s="13"/>
      <c r="C950" s="13"/>
      <c r="D950" s="13"/>
      <c r="E950" s="13"/>
    </row>
    <row r="951" spans="1:5" x14ac:dyDescent="0.3">
      <c r="A951" s="13"/>
      <c r="B951" s="13"/>
      <c r="C951" s="13"/>
      <c r="D951" s="13"/>
      <c r="E951" s="13"/>
    </row>
    <row r="952" spans="1:5" x14ac:dyDescent="0.3">
      <c r="A952" s="13"/>
      <c r="B952" s="13"/>
      <c r="C952" s="13"/>
      <c r="D952" s="13"/>
      <c r="E952" s="13"/>
    </row>
    <row r="953" spans="1:5" x14ac:dyDescent="0.3">
      <c r="A953" s="13"/>
      <c r="B953" s="13"/>
      <c r="C953" s="13"/>
      <c r="D953" s="13"/>
      <c r="E953" s="13"/>
    </row>
    <row r="954" spans="1:5" x14ac:dyDescent="0.3">
      <c r="A954" s="13"/>
      <c r="B954" s="13"/>
      <c r="C954" s="13"/>
      <c r="D954" s="13"/>
      <c r="E954" s="13"/>
    </row>
    <row r="955" spans="1:5" x14ac:dyDescent="0.3">
      <c r="A955" s="13"/>
      <c r="B955" s="13"/>
      <c r="C955" s="13"/>
      <c r="D955" s="13"/>
      <c r="E955" s="13"/>
    </row>
    <row r="956" spans="1:5" x14ac:dyDescent="0.3">
      <c r="A956" s="13"/>
      <c r="B956" s="13"/>
      <c r="C956" s="13"/>
      <c r="D956" s="13"/>
      <c r="E956" s="13"/>
    </row>
    <row r="957" spans="1:5" x14ac:dyDescent="0.3">
      <c r="A957" s="13"/>
      <c r="B957" s="13"/>
      <c r="C957" s="13"/>
      <c r="D957" s="13"/>
      <c r="E957" s="13"/>
    </row>
    <row r="958" spans="1:5" x14ac:dyDescent="0.3">
      <c r="A958" s="13"/>
      <c r="B958" s="13"/>
      <c r="C958" s="13"/>
      <c r="D958" s="13"/>
      <c r="E958" s="13"/>
    </row>
    <row r="959" spans="1:5" x14ac:dyDescent="0.3">
      <c r="A959" s="13"/>
      <c r="B959" s="13"/>
      <c r="C959" s="13"/>
      <c r="D959" s="13"/>
      <c r="E959" s="13"/>
    </row>
    <row r="960" spans="1:5" x14ac:dyDescent="0.3">
      <c r="A960" s="13"/>
      <c r="B960" s="13"/>
      <c r="C960" s="13"/>
      <c r="D960" s="13"/>
      <c r="E960" s="13"/>
    </row>
    <row r="961" spans="1:5" x14ac:dyDescent="0.3">
      <c r="A961" s="13"/>
      <c r="B961" s="13"/>
      <c r="C961" s="13"/>
      <c r="D961" s="13"/>
      <c r="E961" s="13"/>
    </row>
    <row r="962" spans="1:5" x14ac:dyDescent="0.3">
      <c r="A962" s="13"/>
      <c r="B962" s="13"/>
      <c r="C962" s="13"/>
      <c r="D962" s="13"/>
      <c r="E962" s="13"/>
    </row>
    <row r="963" spans="1:5" x14ac:dyDescent="0.3">
      <c r="A963" s="13"/>
      <c r="B963" s="13"/>
      <c r="C963" s="13"/>
      <c r="D963" s="13"/>
      <c r="E963" s="13"/>
    </row>
    <row r="964" spans="1:5" x14ac:dyDescent="0.3">
      <c r="A964" s="13"/>
      <c r="B964" s="13"/>
      <c r="C964" s="13"/>
      <c r="D964" s="13"/>
      <c r="E964" s="13"/>
    </row>
    <row r="965" spans="1:5" x14ac:dyDescent="0.3">
      <c r="A965" s="13"/>
      <c r="B965" s="13"/>
      <c r="C965" s="13"/>
      <c r="D965" s="13"/>
      <c r="E965" s="13"/>
    </row>
    <row r="966" spans="1:5" x14ac:dyDescent="0.3">
      <c r="A966" s="13"/>
      <c r="B966" s="13"/>
      <c r="C966" s="13"/>
      <c r="D966" s="13"/>
      <c r="E966" s="13"/>
    </row>
    <row r="967" spans="1:5" x14ac:dyDescent="0.3">
      <c r="A967" s="13"/>
      <c r="B967" s="13"/>
      <c r="C967" s="13"/>
      <c r="D967" s="13"/>
      <c r="E967" s="13"/>
    </row>
    <row r="968" spans="1:5" x14ac:dyDescent="0.3">
      <c r="A968" s="13"/>
      <c r="B968" s="13"/>
      <c r="C968" s="13"/>
      <c r="D968" s="13"/>
      <c r="E968" s="13"/>
    </row>
    <row r="969" spans="1:5" x14ac:dyDescent="0.3">
      <c r="A969" s="13"/>
      <c r="B969" s="13"/>
      <c r="C969" s="13"/>
      <c r="D969" s="13"/>
      <c r="E969" s="13"/>
    </row>
    <row r="970" spans="1:5" x14ac:dyDescent="0.3">
      <c r="A970" s="13"/>
      <c r="B970" s="13"/>
      <c r="C970" s="13"/>
      <c r="D970" s="13"/>
      <c r="E970" s="13"/>
    </row>
    <row r="971" spans="1:5" x14ac:dyDescent="0.3">
      <c r="A971" s="13"/>
      <c r="B971" s="13"/>
      <c r="C971" s="13"/>
      <c r="D971" s="13"/>
      <c r="E971" s="13"/>
    </row>
    <row r="972" spans="1:5" x14ac:dyDescent="0.3">
      <c r="A972" s="13"/>
      <c r="B972" s="13"/>
      <c r="C972" s="13"/>
      <c r="D972" s="13"/>
      <c r="E972" s="13"/>
    </row>
    <row r="973" spans="1:5" x14ac:dyDescent="0.3">
      <c r="A973" s="13"/>
      <c r="B973" s="13"/>
      <c r="C973" s="13"/>
      <c r="D973" s="13"/>
      <c r="E973" s="13"/>
    </row>
    <row r="974" spans="1:5" x14ac:dyDescent="0.3">
      <c r="A974" s="13"/>
      <c r="B974" s="13"/>
      <c r="C974" s="13"/>
      <c r="D974" s="13"/>
      <c r="E974" s="13"/>
    </row>
    <row r="975" spans="1:5" x14ac:dyDescent="0.3">
      <c r="A975" s="13"/>
      <c r="B975" s="13"/>
      <c r="C975" s="13"/>
      <c r="D975" s="13"/>
      <c r="E975" s="13"/>
    </row>
    <row r="976" spans="1:5" x14ac:dyDescent="0.3">
      <c r="A976" s="13"/>
      <c r="B976" s="13"/>
      <c r="C976" s="13"/>
      <c r="D976" s="13"/>
      <c r="E976" s="13"/>
    </row>
    <row r="977" spans="1:5" x14ac:dyDescent="0.3">
      <c r="A977" s="13"/>
      <c r="B977" s="13"/>
      <c r="C977" s="13"/>
      <c r="D977" s="13"/>
      <c r="E977" s="13"/>
    </row>
    <row r="978" spans="1:5" x14ac:dyDescent="0.3">
      <c r="A978" s="13"/>
      <c r="B978" s="13"/>
      <c r="C978" s="13"/>
      <c r="D978" s="13"/>
      <c r="E978" s="13"/>
    </row>
    <row r="979" spans="1:5" x14ac:dyDescent="0.3">
      <c r="A979" s="13"/>
      <c r="B979" s="13"/>
      <c r="C979" s="13"/>
      <c r="D979" s="13"/>
      <c r="E979" s="13"/>
    </row>
    <row r="980" spans="1:5" x14ac:dyDescent="0.3">
      <c r="A980" s="13"/>
      <c r="B980" s="13"/>
      <c r="C980" s="13"/>
      <c r="D980" s="13"/>
      <c r="E980" s="13"/>
    </row>
    <row r="981" spans="1:5" x14ac:dyDescent="0.3">
      <c r="A981" s="13"/>
      <c r="B981" s="13"/>
      <c r="C981" s="13"/>
      <c r="D981" s="13"/>
      <c r="E981" s="13"/>
    </row>
    <row r="982" spans="1:5" x14ac:dyDescent="0.3">
      <c r="A982" s="13"/>
      <c r="B982" s="13"/>
      <c r="C982" s="13"/>
      <c r="D982" s="13"/>
      <c r="E982" s="13"/>
    </row>
    <row r="983" spans="1:5" x14ac:dyDescent="0.3">
      <c r="A983" s="13"/>
      <c r="B983" s="13"/>
      <c r="C983" s="13"/>
      <c r="D983" s="13"/>
      <c r="E983" s="13"/>
    </row>
    <row r="984" spans="1:5" x14ac:dyDescent="0.3">
      <c r="A984" s="13"/>
      <c r="B984" s="13"/>
      <c r="C984" s="13"/>
      <c r="D984" s="13"/>
      <c r="E984" s="13"/>
    </row>
    <row r="985" spans="1:5" x14ac:dyDescent="0.3">
      <c r="A985" s="13"/>
      <c r="B985" s="13"/>
      <c r="C985" s="13"/>
      <c r="D985" s="13"/>
      <c r="E985" s="13"/>
    </row>
    <row r="986" spans="1:5" x14ac:dyDescent="0.3">
      <c r="A986" s="13"/>
      <c r="B986" s="13"/>
      <c r="C986" s="13"/>
      <c r="D986" s="13"/>
      <c r="E986" s="13"/>
    </row>
    <row r="987" spans="1:5" x14ac:dyDescent="0.3">
      <c r="A987" s="13"/>
      <c r="B987" s="13"/>
      <c r="C987" s="13"/>
      <c r="D987" s="13"/>
      <c r="E987" s="13"/>
    </row>
    <row r="988" spans="1:5" x14ac:dyDescent="0.3">
      <c r="A988" s="13"/>
      <c r="B988" s="13"/>
      <c r="C988" s="13"/>
      <c r="D988" s="13"/>
      <c r="E988" s="13"/>
    </row>
    <row r="989" spans="1:5" x14ac:dyDescent="0.3">
      <c r="A989" s="13"/>
      <c r="B989" s="13"/>
      <c r="C989" s="13"/>
      <c r="D989" s="13"/>
      <c r="E989" s="13"/>
    </row>
    <row r="990" spans="1:5" x14ac:dyDescent="0.3">
      <c r="A990" s="13"/>
      <c r="B990" s="13"/>
      <c r="C990" s="13"/>
      <c r="D990" s="13"/>
      <c r="E990" s="13"/>
    </row>
    <row r="991" spans="1:5" x14ac:dyDescent="0.3">
      <c r="A991" s="13"/>
      <c r="B991" s="13"/>
      <c r="C991" s="13"/>
      <c r="D991" s="13"/>
      <c r="E991" s="13"/>
    </row>
    <row r="992" spans="1:5" x14ac:dyDescent="0.3">
      <c r="A992" s="13"/>
      <c r="B992" s="13"/>
      <c r="C992" s="13"/>
      <c r="D992" s="13"/>
      <c r="E992" s="13"/>
    </row>
    <row r="993" spans="1:5" x14ac:dyDescent="0.3">
      <c r="A993" s="13"/>
      <c r="B993" s="13"/>
      <c r="C993" s="13"/>
      <c r="D993" s="13"/>
      <c r="E993" s="13"/>
    </row>
    <row r="994" spans="1:5" x14ac:dyDescent="0.3">
      <c r="A994" s="13"/>
      <c r="B994" s="13"/>
      <c r="C994" s="13"/>
      <c r="D994" s="13"/>
      <c r="E994" s="13"/>
    </row>
    <row r="995" spans="1:5" x14ac:dyDescent="0.3">
      <c r="A995" s="13"/>
      <c r="B995" s="13"/>
      <c r="C995" s="13"/>
      <c r="D995" s="13"/>
      <c r="E995" s="13"/>
    </row>
    <row r="996" spans="1:5" x14ac:dyDescent="0.3">
      <c r="A996" s="13"/>
      <c r="B996" s="13"/>
      <c r="C996" s="13"/>
      <c r="D996" s="13"/>
      <c r="E996" s="13"/>
    </row>
    <row r="997" spans="1:5" x14ac:dyDescent="0.3">
      <c r="A997" s="13"/>
      <c r="B997" s="13"/>
      <c r="C997" s="13"/>
      <c r="D997" s="13"/>
      <c r="E997" s="13"/>
    </row>
    <row r="998" spans="1:5" x14ac:dyDescent="0.3">
      <c r="A998" s="13"/>
      <c r="B998" s="13"/>
      <c r="C998" s="13"/>
      <c r="D998" s="13"/>
      <c r="E998" s="13"/>
    </row>
    <row r="999" spans="1:5" x14ac:dyDescent="0.3">
      <c r="A999" s="13"/>
      <c r="B999" s="13"/>
      <c r="C999" s="13"/>
      <c r="D999" s="13"/>
      <c r="E999" s="13"/>
    </row>
    <row r="1000" spans="1:5" x14ac:dyDescent="0.3">
      <c r="A1000" s="13"/>
      <c r="B1000" s="13"/>
      <c r="C1000" s="13"/>
      <c r="D1000" s="13"/>
      <c r="E1000" s="13"/>
    </row>
    <row r="1001" spans="1:5" x14ac:dyDescent="0.3">
      <c r="A1001" s="13"/>
      <c r="B1001" s="13"/>
      <c r="C1001" s="13"/>
      <c r="D1001" s="13"/>
      <c r="E1001" s="13"/>
    </row>
    <row r="1002" spans="1:5" x14ac:dyDescent="0.3">
      <c r="A1002" s="13"/>
      <c r="B1002" s="13"/>
      <c r="C1002" s="13"/>
      <c r="D1002" s="13"/>
      <c r="E1002" s="13"/>
    </row>
    <row r="1003" spans="1:5" x14ac:dyDescent="0.3">
      <c r="A1003" s="13"/>
      <c r="B1003" s="13"/>
      <c r="C1003" s="13"/>
      <c r="D1003" s="13"/>
      <c r="E1003" s="13"/>
    </row>
    <row r="1004" spans="1:5" x14ac:dyDescent="0.3">
      <c r="A1004" s="13"/>
      <c r="B1004" s="13"/>
      <c r="C1004" s="13"/>
      <c r="D1004" s="13"/>
      <c r="E1004" s="13"/>
    </row>
    <row r="1005" spans="1:5" x14ac:dyDescent="0.3">
      <c r="A1005" s="13"/>
      <c r="B1005" s="13"/>
      <c r="C1005" s="13"/>
      <c r="D1005" s="13"/>
      <c r="E1005" s="13"/>
    </row>
    <row r="1006" spans="1:5" x14ac:dyDescent="0.3">
      <c r="A1006" s="13"/>
      <c r="B1006" s="13"/>
      <c r="C1006" s="13"/>
      <c r="D1006" s="13"/>
      <c r="E1006" s="13"/>
    </row>
    <row r="1007" spans="1:5" x14ac:dyDescent="0.3">
      <c r="A1007" s="13"/>
      <c r="B1007" s="13"/>
      <c r="C1007" s="13"/>
      <c r="D1007" s="13"/>
      <c r="E1007" s="13"/>
    </row>
    <row r="1008" spans="1:5" x14ac:dyDescent="0.3">
      <c r="A1008" s="13"/>
      <c r="B1008" s="13"/>
      <c r="C1008" s="13"/>
      <c r="D1008" s="13"/>
      <c r="E1008" s="13"/>
    </row>
    <row r="1009" spans="1:5" x14ac:dyDescent="0.3">
      <c r="A1009" s="13"/>
      <c r="B1009" s="13"/>
      <c r="C1009" s="13"/>
      <c r="D1009" s="13"/>
      <c r="E1009" s="13"/>
    </row>
    <row r="1010" spans="1:5" x14ac:dyDescent="0.3">
      <c r="A1010" s="13"/>
      <c r="B1010" s="13"/>
      <c r="C1010" s="13"/>
      <c r="D1010" s="13"/>
      <c r="E1010" s="13"/>
    </row>
    <row r="1011" spans="1:5" x14ac:dyDescent="0.3">
      <c r="A1011" s="13"/>
      <c r="B1011" s="13"/>
      <c r="C1011" s="13"/>
      <c r="D1011" s="13"/>
      <c r="E1011" s="13"/>
    </row>
    <row r="1012" spans="1:5" x14ac:dyDescent="0.3">
      <c r="A1012" s="13"/>
      <c r="B1012" s="13"/>
      <c r="C1012" s="13"/>
      <c r="D1012" s="13"/>
      <c r="E1012" s="13"/>
    </row>
    <row r="1013" spans="1:5" x14ac:dyDescent="0.3">
      <c r="A1013" s="13"/>
      <c r="B1013" s="13"/>
      <c r="C1013" s="13"/>
      <c r="D1013" s="13"/>
      <c r="E1013" s="13"/>
    </row>
    <row r="1014" spans="1:5" x14ac:dyDescent="0.3">
      <c r="A1014" s="13"/>
      <c r="B1014" s="13"/>
      <c r="C1014" s="13"/>
      <c r="D1014" s="13"/>
      <c r="E1014" s="13"/>
    </row>
    <row r="1015" spans="1:5" x14ac:dyDescent="0.3">
      <c r="A1015" s="13"/>
      <c r="B1015" s="13"/>
      <c r="C1015" s="13"/>
      <c r="D1015" s="13"/>
      <c r="E1015" s="13"/>
    </row>
    <row r="1016" spans="1:5" x14ac:dyDescent="0.3">
      <c r="A1016" s="13"/>
      <c r="B1016" s="13"/>
      <c r="C1016" s="13"/>
      <c r="D1016" s="13"/>
      <c r="E1016" s="13"/>
    </row>
    <row r="1017" spans="1:5" x14ac:dyDescent="0.3">
      <c r="A1017" s="13"/>
      <c r="B1017" s="13"/>
      <c r="C1017" s="13"/>
      <c r="D1017" s="13"/>
      <c r="E1017" s="13"/>
    </row>
    <row r="1018" spans="1:5" x14ac:dyDescent="0.3">
      <c r="A1018" s="13"/>
      <c r="B1018" s="13"/>
      <c r="C1018" s="13"/>
      <c r="D1018" s="13"/>
      <c r="E1018" s="13"/>
    </row>
    <row r="1019" spans="1:5" x14ac:dyDescent="0.3">
      <c r="A1019" s="13"/>
      <c r="B1019" s="13"/>
      <c r="C1019" s="13"/>
      <c r="D1019" s="13"/>
      <c r="E1019" s="13"/>
    </row>
    <row r="1020" spans="1:5" x14ac:dyDescent="0.3">
      <c r="A1020" s="13"/>
      <c r="B1020" s="13"/>
      <c r="C1020" s="13"/>
      <c r="D1020" s="13"/>
      <c r="E1020" s="13"/>
    </row>
    <row r="1021" spans="1:5" x14ac:dyDescent="0.3">
      <c r="A1021" s="13"/>
      <c r="B1021" s="13"/>
      <c r="C1021" s="13"/>
      <c r="D1021" s="13"/>
      <c r="E1021" s="13"/>
    </row>
    <row r="1022" spans="1:5" x14ac:dyDescent="0.3">
      <c r="A1022" s="13"/>
      <c r="B1022" s="13"/>
      <c r="C1022" s="13"/>
      <c r="D1022" s="13"/>
      <c r="E1022" s="13"/>
    </row>
    <row r="1023" spans="1:5" x14ac:dyDescent="0.3">
      <c r="A1023" s="13"/>
      <c r="B1023" s="13"/>
      <c r="C1023" s="13"/>
      <c r="D1023" s="13"/>
      <c r="E1023" s="13"/>
    </row>
    <row r="1024" spans="1:5" x14ac:dyDescent="0.3">
      <c r="A1024" s="13"/>
      <c r="B1024" s="13"/>
      <c r="C1024" s="13"/>
      <c r="D1024" s="13"/>
      <c r="E1024" s="13"/>
    </row>
    <row r="1025" spans="1:5" x14ac:dyDescent="0.3">
      <c r="A1025" s="13"/>
      <c r="B1025" s="13"/>
      <c r="C1025" s="13"/>
      <c r="D1025" s="13"/>
      <c r="E1025" s="13"/>
    </row>
    <row r="1026" spans="1:5" x14ac:dyDescent="0.3">
      <c r="A1026" s="13"/>
      <c r="B1026" s="13"/>
      <c r="C1026" s="13"/>
      <c r="D1026" s="13"/>
      <c r="E1026" s="13"/>
    </row>
    <row r="1027" spans="1:5" x14ac:dyDescent="0.3">
      <c r="A1027" s="13"/>
      <c r="B1027" s="13"/>
      <c r="C1027" s="13"/>
      <c r="D1027" s="13"/>
      <c r="E1027" s="13"/>
    </row>
    <row r="1028" spans="1:5" x14ac:dyDescent="0.3">
      <c r="A1028" s="13"/>
      <c r="B1028" s="13"/>
      <c r="C1028" s="13"/>
      <c r="D1028" s="13"/>
      <c r="E1028" s="13"/>
    </row>
    <row r="1029" spans="1:5" x14ac:dyDescent="0.3">
      <c r="A1029" s="13"/>
      <c r="B1029" s="13"/>
      <c r="C1029" s="13"/>
      <c r="D1029" s="13"/>
      <c r="E1029" s="13"/>
    </row>
    <row r="1030" spans="1:5" x14ac:dyDescent="0.3">
      <c r="A1030" s="13"/>
      <c r="B1030" s="13"/>
      <c r="C1030" s="13"/>
      <c r="D1030" s="13"/>
      <c r="E1030" s="13"/>
    </row>
    <row r="1031" spans="1:5" x14ac:dyDescent="0.3">
      <c r="A1031" s="13"/>
      <c r="B1031" s="13"/>
      <c r="C1031" s="13"/>
      <c r="D1031" s="13"/>
      <c r="E1031" s="13"/>
    </row>
    <row r="1032" spans="1:5" x14ac:dyDescent="0.3">
      <c r="A1032" s="13"/>
      <c r="B1032" s="13"/>
      <c r="C1032" s="13"/>
      <c r="D1032" s="13"/>
      <c r="E1032" s="13"/>
    </row>
    <row r="1033" spans="1:5" x14ac:dyDescent="0.3">
      <c r="A1033" s="13"/>
      <c r="B1033" s="13"/>
      <c r="C1033" s="13"/>
      <c r="D1033" s="13"/>
      <c r="E1033" s="13"/>
    </row>
    <row r="1034" spans="1:5" x14ac:dyDescent="0.3">
      <c r="A1034" s="13"/>
      <c r="B1034" s="13"/>
      <c r="C1034" s="13"/>
      <c r="D1034" s="13"/>
      <c r="E1034" s="13"/>
    </row>
    <row r="1035" spans="1:5" x14ac:dyDescent="0.3">
      <c r="A1035" s="13"/>
      <c r="B1035" s="13"/>
      <c r="C1035" s="13"/>
      <c r="D1035" s="13"/>
      <c r="E1035" s="13"/>
    </row>
    <row r="1036" spans="1:5" x14ac:dyDescent="0.3">
      <c r="A1036" s="13"/>
      <c r="B1036" s="13"/>
      <c r="C1036" s="13"/>
      <c r="D1036" s="13"/>
      <c r="E1036" s="13"/>
    </row>
    <row r="1037" spans="1:5" x14ac:dyDescent="0.3">
      <c r="A1037" s="13"/>
      <c r="B1037" s="13"/>
      <c r="C1037" s="13"/>
      <c r="D1037" s="13"/>
      <c r="E1037" s="13"/>
    </row>
    <row r="1038" spans="1:5" x14ac:dyDescent="0.3">
      <c r="A1038" s="13"/>
      <c r="B1038" s="13"/>
      <c r="C1038" s="13"/>
      <c r="D1038" s="13"/>
      <c r="E1038" s="13"/>
    </row>
    <row r="1039" spans="1:5" x14ac:dyDescent="0.3">
      <c r="A1039" s="13"/>
      <c r="B1039" s="13"/>
      <c r="C1039" s="13"/>
      <c r="D1039" s="13"/>
      <c r="E1039" s="13"/>
    </row>
    <row r="1040" spans="1:5" x14ac:dyDescent="0.3">
      <c r="A1040" s="13"/>
      <c r="B1040" s="13"/>
      <c r="C1040" s="13"/>
      <c r="D1040" s="13"/>
      <c r="E1040" s="13"/>
    </row>
    <row r="1041" spans="1:5" x14ac:dyDescent="0.3">
      <c r="A1041" s="13"/>
      <c r="B1041" s="13"/>
      <c r="C1041" s="13"/>
      <c r="D1041" s="13"/>
      <c r="E1041" s="13"/>
    </row>
    <row r="1042" spans="1:5" x14ac:dyDescent="0.3">
      <c r="A1042" s="13"/>
      <c r="B1042" s="13"/>
      <c r="C1042" s="13"/>
      <c r="D1042" s="13"/>
      <c r="E1042" s="13"/>
    </row>
    <row r="1043" spans="1:5" x14ac:dyDescent="0.3">
      <c r="A1043" s="13"/>
      <c r="B1043" s="13"/>
      <c r="C1043" s="13"/>
      <c r="D1043" s="13"/>
      <c r="E1043" s="13"/>
    </row>
    <row r="1044" spans="1:5" x14ac:dyDescent="0.3">
      <c r="A1044" s="13"/>
      <c r="B1044" s="13"/>
      <c r="C1044" s="13"/>
      <c r="D1044" s="13"/>
      <c r="E1044" s="13"/>
    </row>
    <row r="1045" spans="1:5" x14ac:dyDescent="0.3">
      <c r="A1045" s="13"/>
      <c r="B1045" s="13"/>
      <c r="C1045" s="13"/>
      <c r="D1045" s="13"/>
      <c r="E1045" s="13"/>
    </row>
    <row r="1046" spans="1:5" x14ac:dyDescent="0.3">
      <c r="A1046" s="13"/>
      <c r="B1046" s="13"/>
      <c r="C1046" s="13"/>
      <c r="D1046" s="13"/>
      <c r="E1046" s="13"/>
    </row>
    <row r="1047" spans="1:5" x14ac:dyDescent="0.3">
      <c r="A1047" s="13"/>
      <c r="B1047" s="13"/>
      <c r="C1047" s="13"/>
      <c r="D1047" s="13"/>
      <c r="E1047" s="13"/>
    </row>
    <row r="1048" spans="1:5" x14ac:dyDescent="0.3">
      <c r="A1048" s="13"/>
      <c r="B1048" s="13"/>
      <c r="C1048" s="13"/>
      <c r="D1048" s="13"/>
      <c r="E1048" s="13"/>
    </row>
    <row r="1049" spans="1:5" x14ac:dyDescent="0.3">
      <c r="A1049" s="13"/>
      <c r="B1049" s="13"/>
      <c r="C1049" s="13"/>
      <c r="D1049" s="13"/>
      <c r="E1049" s="13"/>
    </row>
    <row r="1050" spans="1:5" x14ac:dyDescent="0.3">
      <c r="A1050" s="13"/>
      <c r="B1050" s="13"/>
      <c r="C1050" s="13"/>
      <c r="D1050" s="13"/>
      <c r="E1050" s="13"/>
    </row>
    <row r="1051" spans="1:5" x14ac:dyDescent="0.3">
      <c r="A1051" s="13"/>
      <c r="B1051" s="13"/>
      <c r="C1051" s="13"/>
      <c r="D1051" s="13"/>
      <c r="E1051" s="13"/>
    </row>
    <row r="1052" spans="1:5" x14ac:dyDescent="0.3">
      <c r="A1052" s="13"/>
      <c r="B1052" s="13"/>
      <c r="C1052" s="13"/>
      <c r="D1052" s="13"/>
      <c r="E1052" s="13"/>
    </row>
    <row r="1053" spans="1:5" x14ac:dyDescent="0.3">
      <c r="A1053" s="13"/>
      <c r="B1053" s="13"/>
      <c r="C1053" s="13"/>
      <c r="D1053" s="13"/>
      <c r="E1053" s="13"/>
    </row>
    <row r="1054" spans="1:5" x14ac:dyDescent="0.3">
      <c r="A1054" s="13"/>
      <c r="B1054" s="13"/>
      <c r="C1054" s="13"/>
      <c r="D1054" s="13"/>
      <c r="E1054" s="13"/>
    </row>
    <row r="1055" spans="1:5" x14ac:dyDescent="0.3">
      <c r="A1055" s="13"/>
      <c r="B1055" s="13"/>
      <c r="C1055" s="13"/>
      <c r="D1055" s="13"/>
      <c r="E1055" s="13"/>
    </row>
    <row r="1056" spans="1:5" x14ac:dyDescent="0.3">
      <c r="A1056" s="13"/>
      <c r="B1056" s="13"/>
      <c r="C1056" s="13"/>
      <c r="D1056" s="13"/>
      <c r="E1056" s="13"/>
    </row>
    <row r="1057" spans="1:5" x14ac:dyDescent="0.3">
      <c r="A1057" s="13"/>
      <c r="B1057" s="13"/>
      <c r="C1057" s="13"/>
      <c r="D1057" s="13"/>
      <c r="E1057" s="13"/>
    </row>
    <row r="1058" spans="1:5" x14ac:dyDescent="0.3">
      <c r="A1058" s="13"/>
      <c r="B1058" s="13"/>
      <c r="C1058" s="13"/>
      <c r="D1058" s="13"/>
      <c r="E1058" s="13"/>
    </row>
    <row r="1059" spans="1:5" x14ac:dyDescent="0.3">
      <c r="A1059" s="13"/>
      <c r="B1059" s="13"/>
      <c r="C1059" s="13"/>
      <c r="D1059" s="13"/>
      <c r="E1059" s="13"/>
    </row>
    <row r="1060" spans="1:5" x14ac:dyDescent="0.3">
      <c r="A1060" s="13"/>
      <c r="B1060" s="13"/>
      <c r="C1060" s="13"/>
      <c r="D1060" s="13"/>
      <c r="E1060" s="13"/>
    </row>
    <row r="1061" spans="1:5" x14ac:dyDescent="0.3">
      <c r="A1061" s="13"/>
      <c r="B1061" s="13"/>
      <c r="C1061" s="13"/>
      <c r="D1061" s="13"/>
      <c r="E1061" s="13"/>
    </row>
    <row r="1062" spans="1:5" x14ac:dyDescent="0.3">
      <c r="A1062" s="13"/>
      <c r="B1062" s="13"/>
      <c r="C1062" s="13"/>
      <c r="D1062" s="13"/>
      <c r="E1062" s="13"/>
    </row>
    <row r="1063" spans="1:5" x14ac:dyDescent="0.3">
      <c r="A1063" s="13"/>
      <c r="B1063" s="13"/>
      <c r="C1063" s="13"/>
      <c r="D1063" s="13"/>
      <c r="E1063" s="13"/>
    </row>
    <row r="1064" spans="1:5" x14ac:dyDescent="0.3">
      <c r="A1064" s="13"/>
      <c r="B1064" s="13"/>
      <c r="C1064" s="13"/>
      <c r="D1064" s="13"/>
      <c r="E1064" s="13"/>
    </row>
    <row r="1065" spans="1:5" x14ac:dyDescent="0.3">
      <c r="A1065" s="13"/>
      <c r="B1065" s="13"/>
      <c r="C1065" s="13"/>
      <c r="D1065" s="13"/>
      <c r="E1065" s="13"/>
    </row>
    <row r="1066" spans="1:5" x14ac:dyDescent="0.3">
      <c r="A1066" s="13"/>
      <c r="B1066" s="13"/>
      <c r="C1066" s="13"/>
      <c r="D1066" s="13"/>
      <c r="E1066" s="13"/>
    </row>
    <row r="1067" spans="1:5" x14ac:dyDescent="0.3">
      <c r="A1067" s="13"/>
      <c r="B1067" s="13"/>
      <c r="C1067" s="13"/>
      <c r="D1067" s="13"/>
      <c r="E1067" s="13"/>
    </row>
    <row r="1068" spans="1:5" x14ac:dyDescent="0.3">
      <c r="A1068" s="13"/>
      <c r="B1068" s="13"/>
      <c r="C1068" s="13"/>
      <c r="D1068" s="13"/>
      <c r="E1068" s="13"/>
    </row>
    <row r="1069" spans="1:5" x14ac:dyDescent="0.3">
      <c r="A1069" s="13"/>
      <c r="B1069" s="13"/>
      <c r="C1069" s="13"/>
      <c r="D1069" s="13"/>
      <c r="E1069" s="13"/>
    </row>
    <row r="1070" spans="1:5" x14ac:dyDescent="0.3">
      <c r="A1070" s="13"/>
      <c r="B1070" s="13"/>
      <c r="C1070" s="13"/>
      <c r="D1070" s="13"/>
      <c r="E1070" s="13"/>
    </row>
    <row r="1071" spans="1:5" x14ac:dyDescent="0.3">
      <c r="A1071" s="13"/>
      <c r="B1071" s="13"/>
      <c r="C1071" s="13"/>
      <c r="D1071" s="13"/>
      <c r="E1071" s="13"/>
    </row>
    <row r="1072" spans="1:5" x14ac:dyDescent="0.3">
      <c r="A1072" s="13"/>
      <c r="B1072" s="13"/>
      <c r="C1072" s="13"/>
      <c r="D1072" s="13"/>
      <c r="E1072" s="13"/>
    </row>
    <row r="1073" spans="1:5" x14ac:dyDescent="0.3">
      <c r="A1073" s="13"/>
      <c r="B1073" s="13"/>
      <c r="C1073" s="13"/>
      <c r="D1073" s="13"/>
      <c r="E1073" s="13"/>
    </row>
    <row r="1074" spans="1:5" x14ac:dyDescent="0.3">
      <c r="A1074" s="13"/>
      <c r="B1074" s="13"/>
      <c r="C1074" s="13"/>
      <c r="D1074" s="13"/>
      <c r="E1074" s="13"/>
    </row>
    <row r="1075" spans="1:5" x14ac:dyDescent="0.3">
      <c r="A1075" s="13"/>
      <c r="B1075" s="13"/>
      <c r="C1075" s="13"/>
      <c r="D1075" s="13"/>
      <c r="E1075" s="13"/>
    </row>
    <row r="1076" spans="1:5" x14ac:dyDescent="0.3">
      <c r="A1076" s="13"/>
      <c r="B1076" s="13"/>
      <c r="C1076" s="13"/>
      <c r="D1076" s="13"/>
      <c r="E1076" s="13"/>
    </row>
    <row r="1077" spans="1:5" x14ac:dyDescent="0.3">
      <c r="A1077" s="13"/>
      <c r="B1077" s="13"/>
      <c r="C1077" s="13"/>
      <c r="D1077" s="13"/>
      <c r="E1077" s="13"/>
    </row>
    <row r="1078" spans="1:5" x14ac:dyDescent="0.3">
      <c r="A1078" s="13"/>
      <c r="B1078" s="13"/>
      <c r="C1078" s="13"/>
      <c r="D1078" s="13"/>
      <c r="E1078" s="13"/>
    </row>
    <row r="1079" spans="1:5" x14ac:dyDescent="0.3">
      <c r="A1079" s="13"/>
      <c r="B1079" s="13"/>
      <c r="C1079" s="13"/>
      <c r="D1079" s="13"/>
      <c r="E1079" s="13"/>
    </row>
    <row r="1080" spans="1:5" x14ac:dyDescent="0.3">
      <c r="A1080" s="13"/>
      <c r="B1080" s="13"/>
      <c r="C1080" s="13"/>
      <c r="D1080" s="13"/>
      <c r="E1080" s="13"/>
    </row>
    <row r="1081" spans="1:5" x14ac:dyDescent="0.3">
      <c r="A1081" s="13"/>
      <c r="B1081" s="13"/>
      <c r="C1081" s="13"/>
      <c r="D1081" s="13"/>
      <c r="E1081" s="13"/>
    </row>
    <row r="1082" spans="1:5" x14ac:dyDescent="0.3">
      <c r="A1082" s="13"/>
      <c r="B1082" s="13"/>
      <c r="C1082" s="13"/>
      <c r="D1082" s="13"/>
      <c r="E1082" s="13"/>
    </row>
    <row r="1083" spans="1:5" x14ac:dyDescent="0.3">
      <c r="A1083" s="13"/>
      <c r="B1083" s="13"/>
      <c r="C1083" s="13"/>
      <c r="D1083" s="13"/>
      <c r="E1083" s="13"/>
    </row>
    <row r="1084" spans="1:5" x14ac:dyDescent="0.3">
      <c r="A1084" s="13"/>
      <c r="B1084" s="13"/>
      <c r="C1084" s="13"/>
      <c r="D1084" s="13"/>
      <c r="E1084" s="13"/>
    </row>
    <row r="1085" spans="1:5" x14ac:dyDescent="0.3">
      <c r="A1085" s="13"/>
      <c r="B1085" s="13"/>
      <c r="C1085" s="13"/>
      <c r="D1085" s="13"/>
      <c r="E1085" s="13"/>
    </row>
    <row r="1086" spans="1:5" x14ac:dyDescent="0.3">
      <c r="A1086" s="13"/>
      <c r="B1086" s="13"/>
      <c r="C1086" s="13"/>
      <c r="D1086" s="13"/>
      <c r="E1086" s="13"/>
    </row>
    <row r="1087" spans="1:5" x14ac:dyDescent="0.3">
      <c r="A1087" s="13"/>
      <c r="B1087" s="13"/>
      <c r="C1087" s="13"/>
      <c r="D1087" s="13"/>
      <c r="E1087" s="13"/>
    </row>
    <row r="1088" spans="1:5" x14ac:dyDescent="0.3">
      <c r="A1088" s="13"/>
      <c r="B1088" s="13"/>
      <c r="C1088" s="13"/>
      <c r="D1088" s="13"/>
      <c r="E1088" s="13"/>
    </row>
    <row r="1089" spans="1:5" x14ac:dyDescent="0.3">
      <c r="A1089" s="13"/>
      <c r="B1089" s="13"/>
      <c r="C1089" s="13"/>
      <c r="D1089" s="13"/>
      <c r="E1089" s="13"/>
    </row>
    <row r="1090" spans="1:5" x14ac:dyDescent="0.3">
      <c r="A1090" s="13"/>
      <c r="B1090" s="13"/>
      <c r="C1090" s="13"/>
      <c r="D1090" s="13"/>
      <c r="E1090" s="13"/>
    </row>
    <row r="1091" spans="1:5" x14ac:dyDescent="0.3">
      <c r="A1091" s="13"/>
      <c r="B1091" s="13"/>
      <c r="C1091" s="13"/>
      <c r="D1091" s="13"/>
      <c r="E1091" s="13"/>
    </row>
    <row r="1092" spans="1:5" x14ac:dyDescent="0.3">
      <c r="A1092" s="13"/>
      <c r="B1092" s="13"/>
      <c r="C1092" s="13"/>
      <c r="D1092" s="13"/>
      <c r="E1092" s="13"/>
    </row>
    <row r="1093" spans="1:5" x14ac:dyDescent="0.3">
      <c r="A1093" s="13"/>
      <c r="B1093" s="13"/>
      <c r="C1093" s="13"/>
      <c r="D1093" s="13"/>
      <c r="E1093" s="13"/>
    </row>
    <row r="1094" spans="1:5" x14ac:dyDescent="0.3">
      <c r="A1094" s="13"/>
      <c r="B1094" s="13"/>
      <c r="C1094" s="13"/>
      <c r="D1094" s="13"/>
      <c r="E1094" s="13"/>
    </row>
    <row r="1095" spans="1:5" x14ac:dyDescent="0.3">
      <c r="A1095" s="13"/>
      <c r="B1095" s="13"/>
      <c r="C1095" s="13"/>
      <c r="D1095" s="13"/>
      <c r="E1095" s="13"/>
    </row>
    <row r="1096" spans="1:5" x14ac:dyDescent="0.3">
      <c r="A1096" s="13"/>
      <c r="B1096" s="13"/>
      <c r="C1096" s="13"/>
      <c r="D1096" s="13"/>
      <c r="E1096" s="13"/>
    </row>
    <row r="1097" spans="1:5" x14ac:dyDescent="0.3">
      <c r="A1097" s="13"/>
      <c r="B1097" s="13"/>
      <c r="C1097" s="13"/>
      <c r="D1097" s="13"/>
      <c r="E1097" s="13"/>
    </row>
    <row r="1098" spans="1:5" x14ac:dyDescent="0.3">
      <c r="A1098" s="13"/>
      <c r="B1098" s="13"/>
      <c r="C1098" s="13"/>
      <c r="D1098" s="13"/>
      <c r="E1098" s="13"/>
    </row>
    <row r="1099" spans="1:5" x14ac:dyDescent="0.3">
      <c r="A1099" s="13"/>
      <c r="B1099" s="13"/>
      <c r="C1099" s="13"/>
      <c r="D1099" s="13"/>
      <c r="E1099" s="13"/>
    </row>
    <row r="1100" spans="1:5" x14ac:dyDescent="0.3">
      <c r="A1100" s="13"/>
      <c r="B1100" s="13"/>
      <c r="C1100" s="13"/>
      <c r="D1100" s="13"/>
      <c r="E1100" s="13"/>
    </row>
    <row r="1101" spans="1:5" x14ac:dyDescent="0.3">
      <c r="A1101" s="13"/>
      <c r="B1101" s="13"/>
      <c r="C1101" s="13"/>
      <c r="D1101" s="13"/>
      <c r="E1101" s="13"/>
    </row>
    <row r="1102" spans="1:5" x14ac:dyDescent="0.3">
      <c r="A1102" s="13"/>
      <c r="B1102" s="13"/>
      <c r="C1102" s="13"/>
      <c r="D1102" s="13"/>
      <c r="E1102" s="13"/>
    </row>
    <row r="1103" spans="1:5" x14ac:dyDescent="0.3">
      <c r="A1103" s="13"/>
      <c r="B1103" s="13"/>
      <c r="C1103" s="13"/>
      <c r="D1103" s="13"/>
      <c r="E1103" s="13"/>
    </row>
    <row r="1104" spans="1:5" x14ac:dyDescent="0.3">
      <c r="A1104" s="13"/>
      <c r="B1104" s="13"/>
      <c r="C1104" s="13"/>
      <c r="D1104" s="13"/>
      <c r="E1104" s="13"/>
    </row>
    <row r="1105" spans="1:5" x14ac:dyDescent="0.3">
      <c r="A1105" s="13"/>
      <c r="B1105" s="13"/>
      <c r="C1105" s="13"/>
      <c r="D1105" s="13"/>
      <c r="E1105" s="13"/>
    </row>
    <row r="1106" spans="1:5" x14ac:dyDescent="0.3">
      <c r="A1106" s="13"/>
      <c r="B1106" s="13"/>
      <c r="C1106" s="13"/>
      <c r="D1106" s="13"/>
      <c r="E1106" s="13"/>
    </row>
    <row r="1107" spans="1:5" x14ac:dyDescent="0.3">
      <c r="A1107" s="13"/>
      <c r="B1107" s="13"/>
      <c r="C1107" s="13"/>
      <c r="D1107" s="13"/>
      <c r="E1107" s="13"/>
    </row>
    <row r="1108" spans="1:5" x14ac:dyDescent="0.3">
      <c r="A1108" s="13"/>
      <c r="B1108" s="13"/>
      <c r="C1108" s="13"/>
      <c r="D1108" s="13"/>
      <c r="E1108" s="13"/>
    </row>
    <row r="1109" spans="1:5" x14ac:dyDescent="0.3">
      <c r="A1109" s="13"/>
      <c r="B1109" s="13"/>
      <c r="C1109" s="13"/>
      <c r="D1109" s="13"/>
      <c r="E1109" s="13"/>
    </row>
    <row r="1110" spans="1:5" x14ac:dyDescent="0.3">
      <c r="A1110" s="13"/>
      <c r="B1110" s="13"/>
      <c r="C1110" s="13"/>
      <c r="D1110" s="13"/>
      <c r="E1110" s="13"/>
    </row>
    <row r="1111" spans="1:5" x14ac:dyDescent="0.3">
      <c r="A1111" s="13"/>
      <c r="B1111" s="13"/>
      <c r="C1111" s="13"/>
      <c r="D1111" s="13"/>
      <c r="E1111" s="13"/>
    </row>
    <row r="1112" spans="1:5" x14ac:dyDescent="0.3">
      <c r="A1112" s="13"/>
      <c r="B1112" s="13"/>
      <c r="C1112" s="13"/>
      <c r="D1112" s="13"/>
      <c r="E1112" s="13"/>
    </row>
    <row r="1113" spans="1:5" x14ac:dyDescent="0.3">
      <c r="A1113" s="13"/>
      <c r="B1113" s="13"/>
      <c r="C1113" s="13"/>
      <c r="D1113" s="13"/>
      <c r="E1113" s="13"/>
    </row>
    <row r="1114" spans="1:5" x14ac:dyDescent="0.3">
      <c r="A1114" s="13"/>
      <c r="B1114" s="13"/>
      <c r="C1114" s="13"/>
      <c r="D1114" s="13"/>
      <c r="E1114" s="13"/>
    </row>
    <row r="1115" spans="1:5" x14ac:dyDescent="0.3">
      <c r="A1115" s="13"/>
      <c r="B1115" s="13"/>
      <c r="C1115" s="13"/>
      <c r="D1115" s="13"/>
      <c r="E1115" s="13"/>
    </row>
    <row r="1116" spans="1:5" x14ac:dyDescent="0.3">
      <c r="A1116" s="13"/>
      <c r="B1116" s="13"/>
      <c r="C1116" s="13"/>
      <c r="D1116" s="13"/>
      <c r="E1116" s="13"/>
    </row>
    <row r="1117" spans="1:5" x14ac:dyDescent="0.3">
      <c r="A1117" s="13"/>
      <c r="B1117" s="13"/>
      <c r="C1117" s="13"/>
      <c r="D1117" s="13"/>
      <c r="E1117" s="13"/>
    </row>
    <row r="1118" spans="1:5" x14ac:dyDescent="0.3">
      <c r="A1118" s="13"/>
      <c r="B1118" s="13"/>
      <c r="C1118" s="13"/>
      <c r="D1118" s="13"/>
      <c r="E1118" s="13"/>
    </row>
    <row r="1119" spans="1:5" x14ac:dyDescent="0.3">
      <c r="A1119" s="13"/>
      <c r="B1119" s="13"/>
      <c r="C1119" s="13"/>
      <c r="D1119" s="13"/>
      <c r="E1119" s="13"/>
    </row>
    <row r="1120" spans="1:5" x14ac:dyDescent="0.3">
      <c r="A1120" s="13"/>
      <c r="B1120" s="13"/>
      <c r="C1120" s="13"/>
      <c r="D1120" s="13"/>
      <c r="E1120" s="13"/>
    </row>
    <row r="1121" spans="1:5" x14ac:dyDescent="0.3">
      <c r="A1121" s="13"/>
      <c r="B1121" s="13"/>
      <c r="C1121" s="13"/>
      <c r="D1121" s="13"/>
      <c r="E1121" s="13"/>
    </row>
    <row r="1122" spans="1:5" x14ac:dyDescent="0.3">
      <c r="A1122" s="13"/>
      <c r="B1122" s="13"/>
      <c r="C1122" s="13"/>
      <c r="D1122" s="13"/>
      <c r="E1122" s="13"/>
    </row>
    <row r="1123" spans="1:5" x14ac:dyDescent="0.3">
      <c r="A1123" s="13"/>
      <c r="B1123" s="13"/>
      <c r="C1123" s="13"/>
      <c r="D1123" s="13"/>
      <c r="E1123" s="13"/>
    </row>
    <row r="1124" spans="1:5" x14ac:dyDescent="0.3">
      <c r="A1124" s="13"/>
      <c r="B1124" s="13"/>
      <c r="C1124" s="13"/>
      <c r="D1124" s="13"/>
      <c r="E1124" s="13"/>
    </row>
    <row r="1125" spans="1:5" x14ac:dyDescent="0.3">
      <c r="A1125" s="13"/>
      <c r="B1125" s="13"/>
      <c r="C1125" s="13"/>
      <c r="D1125" s="13"/>
      <c r="E1125" s="13"/>
    </row>
    <row r="1126" spans="1:5" x14ac:dyDescent="0.3">
      <c r="A1126" s="13"/>
      <c r="B1126" s="13"/>
      <c r="C1126" s="13"/>
      <c r="D1126" s="13"/>
      <c r="E1126" s="13"/>
    </row>
    <row r="1127" spans="1:5" x14ac:dyDescent="0.3">
      <c r="A1127" s="13"/>
      <c r="B1127" s="13"/>
      <c r="C1127" s="13"/>
      <c r="D1127" s="13"/>
      <c r="E1127" s="13"/>
    </row>
    <row r="1128" spans="1:5" x14ac:dyDescent="0.3">
      <c r="A1128" s="13"/>
      <c r="B1128" s="13"/>
      <c r="C1128" s="13"/>
      <c r="D1128" s="13"/>
      <c r="E1128" s="13"/>
    </row>
    <row r="1129" spans="1:5" x14ac:dyDescent="0.3">
      <c r="A1129" s="13"/>
      <c r="B1129" s="13"/>
      <c r="C1129" s="13"/>
      <c r="D1129" s="13"/>
      <c r="E1129" s="13"/>
    </row>
    <row r="1130" spans="1:5" x14ac:dyDescent="0.3">
      <c r="A1130" s="13"/>
      <c r="B1130" s="13"/>
      <c r="C1130" s="13"/>
      <c r="D1130" s="13"/>
      <c r="E1130" s="13"/>
    </row>
    <row r="1131" spans="1:5" x14ac:dyDescent="0.3">
      <c r="A1131" s="13"/>
      <c r="B1131" s="13"/>
      <c r="C1131" s="13"/>
      <c r="D1131" s="13"/>
      <c r="E1131" s="13"/>
    </row>
    <row r="1132" spans="1:5" x14ac:dyDescent="0.3">
      <c r="A1132" s="13"/>
      <c r="B1132" s="13"/>
      <c r="C1132" s="13"/>
      <c r="D1132" s="13"/>
      <c r="E1132" s="13"/>
    </row>
    <row r="1133" spans="1:5" x14ac:dyDescent="0.3">
      <c r="A1133" s="13"/>
      <c r="B1133" s="13"/>
      <c r="C1133" s="13"/>
      <c r="D1133" s="13"/>
      <c r="E1133" s="13"/>
    </row>
    <row r="1134" spans="1:5" x14ac:dyDescent="0.3">
      <c r="A1134" s="13"/>
      <c r="B1134" s="13"/>
      <c r="C1134" s="13"/>
      <c r="D1134" s="13"/>
      <c r="E1134" s="13"/>
    </row>
    <row r="1135" spans="1:5" x14ac:dyDescent="0.3">
      <c r="A1135" s="13"/>
      <c r="B1135" s="13"/>
      <c r="C1135" s="13"/>
      <c r="D1135" s="13"/>
      <c r="E1135" s="13"/>
    </row>
    <row r="1136" spans="1:5" x14ac:dyDescent="0.3">
      <c r="A1136" s="13"/>
      <c r="B1136" s="13"/>
      <c r="C1136" s="13"/>
      <c r="D1136" s="13"/>
      <c r="E1136" s="13"/>
    </row>
    <row r="1137" spans="1:5" x14ac:dyDescent="0.3">
      <c r="A1137" s="13"/>
      <c r="B1137" s="13"/>
      <c r="C1137" s="13"/>
      <c r="D1137" s="13"/>
      <c r="E1137" s="13"/>
    </row>
    <row r="1138" spans="1:5" x14ac:dyDescent="0.3">
      <c r="A1138" s="13"/>
      <c r="B1138" s="13"/>
      <c r="C1138" s="13"/>
      <c r="D1138" s="13"/>
      <c r="E1138" s="13"/>
    </row>
    <row r="1139" spans="1:5" x14ac:dyDescent="0.3">
      <c r="A1139" s="13"/>
      <c r="B1139" s="13"/>
      <c r="C1139" s="13"/>
      <c r="D1139" s="13"/>
      <c r="E1139" s="13"/>
    </row>
    <row r="1140" spans="1:5" x14ac:dyDescent="0.3">
      <c r="A1140" s="13"/>
      <c r="B1140" s="13"/>
      <c r="C1140" s="13"/>
      <c r="D1140" s="13"/>
      <c r="E1140" s="13"/>
    </row>
    <row r="1141" spans="1:5" x14ac:dyDescent="0.3">
      <c r="A1141" s="13"/>
      <c r="B1141" s="13"/>
      <c r="C1141" s="13"/>
      <c r="D1141" s="13"/>
      <c r="E1141" s="13"/>
    </row>
    <row r="1142" spans="1:5" x14ac:dyDescent="0.3">
      <c r="A1142" s="13"/>
      <c r="B1142" s="13"/>
      <c r="C1142" s="13"/>
      <c r="D1142" s="13"/>
      <c r="E1142" s="13"/>
    </row>
    <row r="1143" spans="1:5" x14ac:dyDescent="0.3">
      <c r="A1143" s="13"/>
      <c r="B1143" s="13"/>
      <c r="C1143" s="13"/>
      <c r="D1143" s="13"/>
      <c r="E1143" s="13"/>
    </row>
    <row r="1144" spans="1:5" x14ac:dyDescent="0.3">
      <c r="A1144" s="13"/>
      <c r="B1144" s="13"/>
      <c r="C1144" s="13"/>
      <c r="D1144" s="13"/>
      <c r="E1144" s="13"/>
    </row>
    <row r="1145" spans="1:5" x14ac:dyDescent="0.3">
      <c r="A1145" s="13"/>
      <c r="B1145" s="13"/>
      <c r="C1145" s="13"/>
      <c r="D1145" s="13"/>
      <c r="E1145" s="13"/>
    </row>
    <row r="1146" spans="1:5" x14ac:dyDescent="0.3">
      <c r="A1146" s="13"/>
      <c r="B1146" s="13"/>
      <c r="C1146" s="13"/>
      <c r="D1146" s="13"/>
      <c r="E1146" s="13"/>
    </row>
    <row r="1147" spans="1:5" x14ac:dyDescent="0.3">
      <c r="A1147" s="13"/>
      <c r="B1147" s="13"/>
      <c r="C1147" s="13"/>
      <c r="D1147" s="13"/>
      <c r="E1147" s="13"/>
    </row>
    <row r="1148" spans="1:5" x14ac:dyDescent="0.3">
      <c r="A1148" s="13"/>
      <c r="B1148" s="13"/>
      <c r="C1148" s="13"/>
      <c r="D1148" s="13"/>
      <c r="E1148" s="13"/>
    </row>
    <row r="1149" spans="1:5" x14ac:dyDescent="0.3">
      <c r="A1149" s="13"/>
      <c r="B1149" s="13"/>
      <c r="C1149" s="13"/>
      <c r="D1149" s="13"/>
      <c r="E1149" s="13"/>
    </row>
    <row r="1150" spans="1:5" x14ac:dyDescent="0.3">
      <c r="A1150" s="13"/>
      <c r="B1150" s="13"/>
      <c r="C1150" s="13"/>
      <c r="D1150" s="13"/>
      <c r="E1150" s="13"/>
    </row>
    <row r="1151" spans="1:5" x14ac:dyDescent="0.3">
      <c r="A1151" s="13"/>
      <c r="B1151" s="13"/>
      <c r="C1151" s="13"/>
      <c r="D1151" s="13"/>
      <c r="E1151" s="13"/>
    </row>
    <row r="1152" spans="1:5" x14ac:dyDescent="0.3">
      <c r="A1152" s="13"/>
      <c r="B1152" s="13"/>
      <c r="C1152" s="13"/>
      <c r="D1152" s="13"/>
      <c r="E1152" s="13"/>
    </row>
    <row r="1153" spans="1:5" x14ac:dyDescent="0.3">
      <c r="A1153" s="13"/>
      <c r="B1153" s="13"/>
      <c r="C1153" s="13"/>
      <c r="D1153" s="13"/>
      <c r="E1153" s="13"/>
    </row>
    <row r="1154" spans="1:5" x14ac:dyDescent="0.3">
      <c r="A1154" s="13"/>
      <c r="B1154" s="13"/>
      <c r="C1154" s="13"/>
      <c r="D1154" s="13"/>
      <c r="E1154" s="13"/>
    </row>
    <row r="1155" spans="1:5" x14ac:dyDescent="0.3">
      <c r="A1155" s="13"/>
      <c r="B1155" s="13"/>
      <c r="C1155" s="13"/>
      <c r="D1155" s="13"/>
      <c r="E1155" s="13"/>
    </row>
    <row r="1156" spans="1:5" x14ac:dyDescent="0.3">
      <c r="A1156" s="13"/>
      <c r="B1156" s="13"/>
      <c r="C1156" s="13"/>
      <c r="D1156" s="13"/>
      <c r="E1156" s="13"/>
    </row>
    <row r="1157" spans="1:5" x14ac:dyDescent="0.3">
      <c r="A1157" s="13"/>
      <c r="B1157" s="13"/>
      <c r="C1157" s="13"/>
      <c r="D1157" s="13"/>
      <c r="E1157" s="13"/>
    </row>
    <row r="1158" spans="1:5" x14ac:dyDescent="0.3">
      <c r="A1158" s="13"/>
      <c r="B1158" s="13"/>
      <c r="C1158" s="13"/>
      <c r="D1158" s="13"/>
      <c r="E1158" s="13"/>
    </row>
    <row r="1159" spans="1:5" x14ac:dyDescent="0.3">
      <c r="A1159" s="13"/>
      <c r="B1159" s="13"/>
      <c r="C1159" s="13"/>
      <c r="D1159" s="13"/>
      <c r="E1159" s="13"/>
    </row>
    <row r="1160" spans="1:5" x14ac:dyDescent="0.3">
      <c r="A1160" s="13"/>
      <c r="B1160" s="13"/>
      <c r="C1160" s="13"/>
      <c r="D1160" s="13"/>
      <c r="E1160" s="13"/>
    </row>
    <row r="1161" spans="1:5" x14ac:dyDescent="0.3">
      <c r="A1161" s="13"/>
      <c r="B1161" s="13"/>
      <c r="C1161" s="13"/>
      <c r="D1161" s="13"/>
      <c r="E1161" s="13"/>
    </row>
    <row r="1162" spans="1:5" x14ac:dyDescent="0.3">
      <c r="A1162" s="13"/>
      <c r="B1162" s="13"/>
      <c r="C1162" s="13"/>
      <c r="D1162" s="13"/>
      <c r="E1162" s="13"/>
    </row>
    <row r="1163" spans="1:5" x14ac:dyDescent="0.3">
      <c r="A1163" s="13"/>
      <c r="B1163" s="13"/>
      <c r="C1163" s="13"/>
      <c r="D1163" s="13"/>
      <c r="E1163" s="13"/>
    </row>
    <row r="1164" spans="1:5" x14ac:dyDescent="0.3">
      <c r="A1164" s="13"/>
      <c r="B1164" s="13"/>
      <c r="C1164" s="13"/>
      <c r="D1164" s="13"/>
      <c r="E1164" s="13"/>
    </row>
    <row r="1165" spans="1:5" x14ac:dyDescent="0.3">
      <c r="A1165" s="13"/>
      <c r="B1165" s="13"/>
      <c r="C1165" s="13"/>
      <c r="D1165" s="13"/>
      <c r="E1165" s="13"/>
    </row>
    <row r="1166" spans="1:5" x14ac:dyDescent="0.3">
      <c r="A1166" s="13"/>
      <c r="B1166" s="13"/>
      <c r="C1166" s="13"/>
      <c r="D1166" s="13"/>
      <c r="E1166" s="13"/>
    </row>
    <row r="1167" spans="1:5" x14ac:dyDescent="0.3">
      <c r="A1167" s="13"/>
      <c r="B1167" s="13"/>
      <c r="C1167" s="13"/>
      <c r="D1167" s="13"/>
      <c r="E1167" s="13"/>
    </row>
    <row r="1168" spans="1:5" x14ac:dyDescent="0.3">
      <c r="A1168" s="13"/>
      <c r="B1168" s="13"/>
      <c r="C1168" s="13"/>
      <c r="D1168" s="13"/>
      <c r="E1168" s="13"/>
    </row>
    <row r="1169" spans="1:5" x14ac:dyDescent="0.3">
      <c r="A1169" s="13"/>
      <c r="B1169" s="13"/>
      <c r="C1169" s="13"/>
      <c r="D1169" s="13"/>
      <c r="E1169" s="13"/>
    </row>
    <row r="1170" spans="1:5" x14ac:dyDescent="0.3">
      <c r="A1170" s="13"/>
      <c r="B1170" s="13"/>
      <c r="C1170" s="13"/>
      <c r="D1170" s="13"/>
      <c r="E1170" s="13"/>
    </row>
    <row r="1171" spans="1:5" x14ac:dyDescent="0.3">
      <c r="A1171" s="13"/>
      <c r="B1171" s="13"/>
      <c r="C1171" s="13"/>
      <c r="D1171" s="13"/>
      <c r="E1171" s="13"/>
    </row>
    <row r="1172" spans="1:5" x14ac:dyDescent="0.3">
      <c r="A1172" s="13"/>
      <c r="B1172" s="13"/>
      <c r="C1172" s="13"/>
      <c r="D1172" s="13"/>
      <c r="E1172" s="13"/>
    </row>
    <row r="1173" spans="1:5" x14ac:dyDescent="0.3">
      <c r="A1173" s="13"/>
      <c r="B1173" s="13"/>
      <c r="C1173" s="13"/>
      <c r="D1173" s="13"/>
      <c r="E1173" s="13"/>
    </row>
    <row r="1174" spans="1:5" x14ac:dyDescent="0.3">
      <c r="A1174" s="13"/>
      <c r="B1174" s="13"/>
      <c r="C1174" s="13"/>
      <c r="D1174" s="13"/>
      <c r="E1174" s="13"/>
    </row>
    <row r="1175" spans="1:5" x14ac:dyDescent="0.3">
      <c r="A1175" s="13"/>
      <c r="B1175" s="13"/>
      <c r="C1175" s="13"/>
      <c r="D1175" s="13"/>
      <c r="E1175" s="13"/>
    </row>
    <row r="1176" spans="1:5" x14ac:dyDescent="0.3">
      <c r="A1176" s="13"/>
      <c r="B1176" s="13"/>
      <c r="C1176" s="13"/>
      <c r="D1176" s="13"/>
      <c r="E1176" s="13"/>
    </row>
    <row r="1177" spans="1:5" x14ac:dyDescent="0.3">
      <c r="A1177" s="13"/>
      <c r="B1177" s="13"/>
      <c r="C1177" s="13"/>
      <c r="D1177" s="13"/>
      <c r="E1177" s="13"/>
    </row>
    <row r="1178" spans="1:5" x14ac:dyDescent="0.3">
      <c r="A1178" s="13"/>
      <c r="B1178" s="13"/>
      <c r="C1178" s="13"/>
      <c r="D1178" s="13"/>
      <c r="E1178" s="13"/>
    </row>
    <row r="1179" spans="1:5" x14ac:dyDescent="0.3">
      <c r="A1179" s="13"/>
      <c r="B1179" s="13"/>
      <c r="C1179" s="13"/>
      <c r="D1179" s="13"/>
      <c r="E1179" s="13"/>
    </row>
    <row r="1180" spans="1:5" x14ac:dyDescent="0.3">
      <c r="A1180" s="13"/>
      <c r="B1180" s="13"/>
      <c r="C1180" s="13"/>
      <c r="D1180" s="13"/>
      <c r="E1180" s="13"/>
    </row>
    <row r="1181" spans="1:5" x14ac:dyDescent="0.3">
      <c r="A1181" s="13"/>
      <c r="B1181" s="13"/>
      <c r="C1181" s="13"/>
      <c r="D1181" s="13"/>
      <c r="E1181" s="13"/>
    </row>
    <row r="1182" spans="1:5" x14ac:dyDescent="0.3">
      <c r="A1182" s="13"/>
      <c r="B1182" s="13"/>
      <c r="C1182" s="13"/>
      <c r="D1182" s="13"/>
      <c r="E1182" s="13"/>
    </row>
    <row r="1183" spans="1:5" x14ac:dyDescent="0.3">
      <c r="A1183" s="13"/>
      <c r="B1183" s="13"/>
      <c r="C1183" s="13"/>
      <c r="D1183" s="13"/>
      <c r="E1183" s="13"/>
    </row>
    <row r="1184" spans="1:5" x14ac:dyDescent="0.3">
      <c r="A1184" s="13"/>
      <c r="B1184" s="13"/>
      <c r="C1184" s="13"/>
      <c r="D1184" s="13"/>
      <c r="E1184" s="13"/>
    </row>
    <row r="1185" spans="1:5" x14ac:dyDescent="0.3">
      <c r="A1185" s="13"/>
      <c r="B1185" s="13"/>
      <c r="C1185" s="13"/>
      <c r="D1185" s="13"/>
      <c r="E1185" s="13"/>
    </row>
    <row r="1186" spans="1:5" x14ac:dyDescent="0.3">
      <c r="A1186" s="13"/>
      <c r="B1186" s="13"/>
      <c r="C1186" s="13"/>
      <c r="D1186" s="13"/>
      <c r="E1186" s="13"/>
    </row>
    <row r="1187" spans="1:5" x14ac:dyDescent="0.3">
      <c r="A1187" s="13"/>
      <c r="B1187" s="13"/>
      <c r="C1187" s="13"/>
      <c r="D1187" s="13"/>
      <c r="E1187" s="13"/>
    </row>
    <row r="1188" spans="1:5" x14ac:dyDescent="0.3">
      <c r="A1188" s="13"/>
      <c r="B1188" s="13"/>
      <c r="C1188" s="13"/>
      <c r="D1188" s="13"/>
      <c r="E1188" s="13"/>
    </row>
    <row r="1189" spans="1:5" x14ac:dyDescent="0.3">
      <c r="A1189" s="13"/>
      <c r="B1189" s="13"/>
      <c r="C1189" s="13"/>
      <c r="D1189" s="13"/>
      <c r="E1189" s="13"/>
    </row>
    <row r="1190" spans="1:5" x14ac:dyDescent="0.3">
      <c r="A1190" s="13"/>
      <c r="B1190" s="13"/>
      <c r="C1190" s="13"/>
      <c r="D1190" s="13"/>
      <c r="E1190" s="13"/>
    </row>
    <row r="1191" spans="1:5" x14ac:dyDescent="0.3">
      <c r="A1191" s="13"/>
      <c r="B1191" s="13"/>
      <c r="C1191" s="13"/>
      <c r="D1191" s="13"/>
      <c r="E1191" s="13"/>
    </row>
    <row r="1192" spans="1:5" x14ac:dyDescent="0.3">
      <c r="A1192" s="13"/>
      <c r="B1192" s="13"/>
      <c r="C1192" s="13"/>
      <c r="D1192" s="13"/>
      <c r="E1192" s="13"/>
    </row>
    <row r="1193" spans="1:5" x14ac:dyDescent="0.3">
      <c r="A1193" s="13"/>
      <c r="B1193" s="13"/>
      <c r="C1193" s="13"/>
      <c r="D1193" s="13"/>
      <c r="E1193" s="13"/>
    </row>
    <row r="1194" spans="1:5" x14ac:dyDescent="0.3">
      <c r="A1194" s="13"/>
      <c r="B1194" s="13"/>
      <c r="C1194" s="13"/>
      <c r="D1194" s="13"/>
      <c r="E1194" s="13"/>
    </row>
    <row r="1195" spans="1:5" x14ac:dyDescent="0.3">
      <c r="A1195" s="13"/>
      <c r="B1195" s="13"/>
      <c r="C1195" s="13"/>
      <c r="D1195" s="13"/>
      <c r="E1195" s="13"/>
    </row>
    <row r="1196" spans="1:5" x14ac:dyDescent="0.3">
      <c r="A1196" s="13"/>
      <c r="B1196" s="13"/>
      <c r="C1196" s="13"/>
      <c r="D1196" s="13"/>
      <c r="E1196" s="13"/>
    </row>
    <row r="1197" spans="1:5" x14ac:dyDescent="0.3">
      <c r="A1197" s="13"/>
      <c r="B1197" s="13"/>
      <c r="C1197" s="13"/>
      <c r="D1197" s="13"/>
      <c r="E1197" s="13"/>
    </row>
    <row r="1198" spans="1:5" x14ac:dyDescent="0.3">
      <c r="A1198" s="13"/>
      <c r="B1198" s="13"/>
      <c r="C1198" s="13"/>
      <c r="D1198" s="13"/>
      <c r="E1198" s="13"/>
    </row>
    <row r="1199" spans="1:5" x14ac:dyDescent="0.3">
      <c r="A1199" s="13"/>
      <c r="B1199" s="13"/>
      <c r="C1199" s="13"/>
      <c r="D1199" s="13"/>
      <c r="E1199" s="13"/>
    </row>
    <row r="1200" spans="1:5" x14ac:dyDescent="0.3">
      <c r="A1200" s="13"/>
      <c r="B1200" s="13"/>
      <c r="C1200" s="13"/>
      <c r="D1200" s="13"/>
      <c r="E1200" s="13"/>
    </row>
    <row r="1201" spans="1:5" x14ac:dyDescent="0.3">
      <c r="A1201" s="13"/>
      <c r="B1201" s="13"/>
      <c r="C1201" s="13"/>
      <c r="D1201" s="13"/>
      <c r="E1201" s="13"/>
    </row>
    <row r="1202" spans="1:5" x14ac:dyDescent="0.3">
      <c r="A1202" s="13"/>
      <c r="B1202" s="13"/>
      <c r="C1202" s="13"/>
      <c r="D1202" s="13"/>
      <c r="E1202" s="13"/>
    </row>
    <row r="1203" spans="1:5" x14ac:dyDescent="0.3">
      <c r="A1203" s="13"/>
      <c r="B1203" s="13"/>
      <c r="C1203" s="13"/>
      <c r="D1203" s="13"/>
      <c r="E1203" s="13"/>
    </row>
    <row r="1204" spans="1:5" x14ac:dyDescent="0.3">
      <c r="A1204" s="13"/>
      <c r="B1204" s="13"/>
      <c r="C1204" s="13"/>
      <c r="D1204" s="13"/>
      <c r="E1204" s="13"/>
    </row>
    <row r="1205" spans="1:5" x14ac:dyDescent="0.3">
      <c r="A1205" s="13"/>
      <c r="B1205" s="13"/>
      <c r="C1205" s="13"/>
      <c r="D1205" s="13"/>
      <c r="E1205" s="13"/>
    </row>
    <row r="1206" spans="1:5" x14ac:dyDescent="0.3">
      <c r="A1206" s="13"/>
      <c r="B1206" s="13"/>
      <c r="C1206" s="13"/>
      <c r="D1206" s="13"/>
      <c r="E1206" s="13"/>
    </row>
    <row r="1207" spans="1:5" x14ac:dyDescent="0.3">
      <c r="A1207" s="13"/>
      <c r="B1207" s="13"/>
      <c r="C1207" s="13"/>
      <c r="D1207" s="13"/>
      <c r="E1207" s="13"/>
    </row>
    <row r="1208" spans="1:5" x14ac:dyDescent="0.3">
      <c r="A1208" s="13"/>
      <c r="B1208" s="13"/>
      <c r="C1208" s="13"/>
      <c r="D1208" s="13"/>
      <c r="E1208" s="13"/>
    </row>
    <row r="1209" spans="1:5" x14ac:dyDescent="0.3">
      <c r="A1209" s="13"/>
      <c r="B1209" s="13"/>
      <c r="C1209" s="13"/>
      <c r="D1209" s="13"/>
      <c r="E1209" s="13"/>
    </row>
    <row r="1210" spans="1:5" x14ac:dyDescent="0.3">
      <c r="A1210" s="13"/>
      <c r="B1210" s="13"/>
      <c r="C1210" s="13"/>
      <c r="D1210" s="13"/>
      <c r="E1210" s="13"/>
    </row>
    <row r="1211" spans="1:5" x14ac:dyDescent="0.3">
      <c r="A1211" s="13"/>
      <c r="B1211" s="13"/>
      <c r="C1211" s="13"/>
      <c r="D1211" s="13"/>
      <c r="E1211" s="13"/>
    </row>
    <row r="1212" spans="1:5" x14ac:dyDescent="0.3">
      <c r="A1212" s="13"/>
      <c r="B1212" s="13"/>
      <c r="C1212" s="13"/>
      <c r="D1212" s="13"/>
      <c r="E1212" s="13"/>
    </row>
    <row r="1213" spans="1:5" x14ac:dyDescent="0.3">
      <c r="A1213" s="13"/>
      <c r="B1213" s="13"/>
      <c r="C1213" s="13"/>
      <c r="D1213" s="13"/>
      <c r="E1213" s="13"/>
    </row>
    <row r="1214" spans="1:5" x14ac:dyDescent="0.3">
      <c r="A1214" s="13"/>
      <c r="B1214" s="13"/>
      <c r="C1214" s="13"/>
      <c r="D1214" s="13"/>
      <c r="E1214" s="13"/>
    </row>
    <row r="1215" spans="1:5" x14ac:dyDescent="0.3">
      <c r="A1215" s="13"/>
      <c r="B1215" s="13"/>
      <c r="C1215" s="13"/>
      <c r="D1215" s="13"/>
      <c r="E1215" s="13"/>
    </row>
    <row r="1216" spans="1:5" x14ac:dyDescent="0.3">
      <c r="A1216" s="13"/>
      <c r="B1216" s="13"/>
      <c r="C1216" s="13"/>
      <c r="D1216" s="13"/>
      <c r="E1216" s="13"/>
    </row>
    <row r="1217" spans="1:5" x14ac:dyDescent="0.3">
      <c r="A1217" s="13"/>
      <c r="B1217" s="13"/>
      <c r="C1217" s="13"/>
      <c r="D1217" s="13"/>
      <c r="E1217" s="13"/>
    </row>
    <row r="1218" spans="1:5" x14ac:dyDescent="0.3">
      <c r="A1218" s="13"/>
      <c r="B1218" s="13"/>
      <c r="C1218" s="13"/>
      <c r="D1218" s="13"/>
      <c r="E1218" s="13"/>
    </row>
    <row r="1219" spans="1:5" x14ac:dyDescent="0.3">
      <c r="A1219" s="13"/>
      <c r="B1219" s="13"/>
      <c r="C1219" s="13"/>
      <c r="D1219" s="13"/>
      <c r="E1219" s="13"/>
    </row>
    <row r="1220" spans="1:5" x14ac:dyDescent="0.3">
      <c r="A1220" s="13"/>
      <c r="B1220" s="13"/>
      <c r="C1220" s="13"/>
      <c r="D1220" s="13"/>
      <c r="E1220" s="13"/>
    </row>
    <row r="1221" spans="1:5" x14ac:dyDescent="0.3">
      <c r="A1221" s="13"/>
      <c r="B1221" s="13"/>
      <c r="C1221" s="13"/>
      <c r="D1221" s="13"/>
      <c r="E1221" s="13"/>
    </row>
    <row r="1222" spans="1:5" x14ac:dyDescent="0.3">
      <c r="A1222" s="13"/>
      <c r="B1222" s="13"/>
      <c r="C1222" s="13"/>
      <c r="D1222" s="13"/>
      <c r="E1222" s="13"/>
    </row>
    <row r="1223" spans="1:5" x14ac:dyDescent="0.3">
      <c r="A1223" s="13"/>
      <c r="B1223" s="13"/>
      <c r="C1223" s="13"/>
      <c r="D1223" s="13"/>
      <c r="E1223" s="13"/>
    </row>
    <row r="1224" spans="1:5" x14ac:dyDescent="0.3">
      <c r="A1224" s="13"/>
      <c r="B1224" s="13"/>
      <c r="C1224" s="13"/>
      <c r="D1224" s="13"/>
      <c r="E1224" s="13"/>
    </row>
    <row r="1225" spans="1:5" x14ac:dyDescent="0.3">
      <c r="A1225" s="13"/>
      <c r="B1225" s="13"/>
      <c r="C1225" s="13"/>
      <c r="D1225" s="13"/>
      <c r="E1225" s="13"/>
    </row>
    <row r="1226" spans="1:5" x14ac:dyDescent="0.3">
      <c r="A1226" s="13"/>
      <c r="B1226" s="13"/>
      <c r="C1226" s="13"/>
      <c r="D1226" s="13"/>
      <c r="E1226" s="13"/>
    </row>
    <row r="1227" spans="1:5" x14ac:dyDescent="0.3">
      <c r="A1227" s="13"/>
      <c r="B1227" s="13"/>
      <c r="C1227" s="13"/>
      <c r="D1227" s="13"/>
      <c r="E1227" s="13"/>
    </row>
    <row r="1228" spans="1:5" x14ac:dyDescent="0.3">
      <c r="A1228" s="13"/>
      <c r="B1228" s="13"/>
      <c r="C1228" s="13"/>
      <c r="D1228" s="13"/>
      <c r="E1228" s="13"/>
    </row>
    <row r="1229" spans="1:5" x14ac:dyDescent="0.3">
      <c r="A1229" s="13"/>
      <c r="B1229" s="13"/>
      <c r="C1229" s="13"/>
      <c r="D1229" s="13"/>
      <c r="E1229" s="13"/>
    </row>
    <row r="1230" spans="1:5" x14ac:dyDescent="0.3">
      <c r="A1230" s="13"/>
      <c r="B1230" s="13"/>
      <c r="C1230" s="13"/>
      <c r="D1230" s="13"/>
      <c r="E1230" s="13"/>
    </row>
    <row r="1231" spans="1:5" x14ac:dyDescent="0.3">
      <c r="A1231" s="13"/>
      <c r="B1231" s="13"/>
      <c r="C1231" s="13"/>
      <c r="D1231" s="13"/>
      <c r="E1231" s="13"/>
    </row>
    <row r="1232" spans="1:5" x14ac:dyDescent="0.3">
      <c r="A1232" s="13"/>
      <c r="B1232" s="13"/>
      <c r="C1232" s="13"/>
      <c r="D1232" s="13"/>
      <c r="E1232" s="13"/>
    </row>
    <row r="1233" spans="1:5" x14ac:dyDescent="0.3">
      <c r="A1233" s="13"/>
      <c r="B1233" s="13"/>
      <c r="C1233" s="13"/>
      <c r="D1233" s="13"/>
      <c r="E1233" s="13"/>
    </row>
    <row r="1234" spans="1:5" x14ac:dyDescent="0.3">
      <c r="A1234" s="13"/>
      <c r="B1234" s="13"/>
      <c r="C1234" s="13"/>
      <c r="D1234" s="13"/>
      <c r="E1234" s="13"/>
    </row>
    <row r="1235" spans="1:5" x14ac:dyDescent="0.3">
      <c r="A1235" s="13"/>
      <c r="B1235" s="13"/>
      <c r="C1235" s="13"/>
      <c r="D1235" s="13"/>
      <c r="E1235" s="13"/>
    </row>
    <row r="1236" spans="1:5" x14ac:dyDescent="0.3">
      <c r="A1236" s="13"/>
      <c r="B1236" s="13"/>
      <c r="C1236" s="13"/>
      <c r="D1236" s="13"/>
      <c r="E1236" s="13"/>
    </row>
    <row r="1237" spans="1:5" x14ac:dyDescent="0.3">
      <c r="A1237" s="13"/>
      <c r="B1237" s="13"/>
      <c r="C1237" s="13"/>
      <c r="D1237" s="13"/>
      <c r="E1237" s="13"/>
    </row>
    <row r="1238" spans="1:5" x14ac:dyDescent="0.3">
      <c r="A1238" s="13"/>
      <c r="B1238" s="13"/>
      <c r="C1238" s="13"/>
      <c r="D1238" s="13"/>
      <c r="E1238" s="13"/>
    </row>
    <row r="1239" spans="1:5" x14ac:dyDescent="0.3">
      <c r="A1239" s="13"/>
      <c r="B1239" s="13"/>
      <c r="C1239" s="13"/>
      <c r="D1239" s="13"/>
      <c r="E1239" s="13"/>
    </row>
    <row r="1240" spans="1:5" x14ac:dyDescent="0.3">
      <c r="A1240" s="13"/>
      <c r="B1240" s="13"/>
      <c r="C1240" s="13"/>
      <c r="D1240" s="13"/>
      <c r="E1240" s="13"/>
    </row>
    <row r="1241" spans="1:5" x14ac:dyDescent="0.3">
      <c r="A1241" s="13"/>
      <c r="B1241" s="13"/>
      <c r="C1241" s="13"/>
      <c r="D1241" s="13"/>
      <c r="E1241" s="13"/>
    </row>
    <row r="1242" spans="1:5" x14ac:dyDescent="0.3">
      <c r="A1242" s="13"/>
      <c r="B1242" s="13"/>
      <c r="C1242" s="13"/>
      <c r="D1242" s="13"/>
      <c r="E1242" s="13"/>
    </row>
    <row r="1243" spans="1:5" x14ac:dyDescent="0.3">
      <c r="A1243" s="13"/>
      <c r="B1243" s="13"/>
      <c r="C1243" s="13"/>
      <c r="D1243" s="13"/>
      <c r="E1243" s="13"/>
    </row>
    <row r="1244" spans="1:5" x14ac:dyDescent="0.3">
      <c r="A1244" s="13"/>
      <c r="B1244" s="13"/>
      <c r="C1244" s="13"/>
      <c r="D1244" s="13"/>
      <c r="E1244" s="13"/>
    </row>
    <row r="1245" spans="1:5" x14ac:dyDescent="0.3">
      <c r="A1245" s="13"/>
      <c r="B1245" s="13"/>
      <c r="C1245" s="13"/>
      <c r="D1245" s="13"/>
      <c r="E1245" s="13"/>
    </row>
    <row r="1246" spans="1:5" x14ac:dyDescent="0.3">
      <c r="A1246" s="13"/>
      <c r="B1246" s="13"/>
      <c r="C1246" s="13"/>
      <c r="D1246" s="13"/>
      <c r="E1246" s="13"/>
    </row>
    <row r="1247" spans="1:5" x14ac:dyDescent="0.3">
      <c r="A1247" s="13"/>
      <c r="B1247" s="13"/>
      <c r="C1247" s="13"/>
      <c r="D1247" s="13"/>
      <c r="E1247" s="13"/>
    </row>
    <row r="1248" spans="1:5" x14ac:dyDescent="0.3">
      <c r="A1248" s="13"/>
      <c r="B1248" s="13"/>
      <c r="C1248" s="13"/>
      <c r="D1248" s="13"/>
      <c r="E1248" s="13"/>
    </row>
    <row r="1249" spans="1:5" x14ac:dyDescent="0.3">
      <c r="A1249" s="13"/>
      <c r="B1249" s="13"/>
      <c r="C1249" s="13"/>
      <c r="D1249" s="13"/>
      <c r="E1249" s="13"/>
    </row>
    <row r="1250" spans="1:5" x14ac:dyDescent="0.3">
      <c r="A1250" s="13"/>
      <c r="B1250" s="13"/>
      <c r="C1250" s="13"/>
      <c r="D1250" s="13"/>
      <c r="E1250" s="13"/>
    </row>
    <row r="1251" spans="1:5" x14ac:dyDescent="0.3">
      <c r="A1251" s="13"/>
      <c r="B1251" s="13"/>
      <c r="C1251" s="13"/>
      <c r="D1251" s="13"/>
      <c r="E1251" s="13"/>
    </row>
    <row r="1252" spans="1:5" x14ac:dyDescent="0.3">
      <c r="A1252" s="13"/>
      <c r="B1252" s="13"/>
      <c r="C1252" s="13"/>
      <c r="D1252" s="13"/>
      <c r="E1252" s="13"/>
    </row>
    <row r="1253" spans="1:5" x14ac:dyDescent="0.3">
      <c r="A1253" s="13"/>
      <c r="B1253" s="13"/>
      <c r="C1253" s="13"/>
      <c r="D1253" s="13"/>
      <c r="E1253" s="13"/>
    </row>
    <row r="1254" spans="1:5" x14ac:dyDescent="0.3">
      <c r="A1254" s="13"/>
      <c r="B1254" s="13"/>
      <c r="C1254" s="13"/>
      <c r="D1254" s="13"/>
      <c r="E1254" s="13"/>
    </row>
    <row r="1255" spans="1:5" x14ac:dyDescent="0.3">
      <c r="A1255" s="13"/>
      <c r="B1255" s="13"/>
      <c r="C1255" s="13"/>
      <c r="D1255" s="13"/>
      <c r="E1255" s="13"/>
    </row>
    <row r="1256" spans="1:5" x14ac:dyDescent="0.3">
      <c r="A1256" s="13"/>
      <c r="B1256" s="13"/>
      <c r="C1256" s="13"/>
      <c r="D1256" s="13"/>
      <c r="E1256" s="13"/>
    </row>
    <row r="1257" spans="1:5" x14ac:dyDescent="0.3">
      <c r="A1257" s="13"/>
      <c r="B1257" s="13"/>
      <c r="C1257" s="13"/>
      <c r="D1257" s="13"/>
      <c r="E1257" s="13"/>
    </row>
    <row r="1258" spans="1:5" x14ac:dyDescent="0.3">
      <c r="A1258" s="13"/>
      <c r="B1258" s="13"/>
      <c r="C1258" s="13"/>
      <c r="D1258" s="13"/>
      <c r="E1258" s="13"/>
    </row>
    <row r="1259" spans="1:5" x14ac:dyDescent="0.3">
      <c r="A1259" s="13"/>
      <c r="B1259" s="13"/>
      <c r="C1259" s="13"/>
      <c r="D1259" s="13"/>
      <c r="E1259" s="13"/>
    </row>
    <row r="1260" spans="1:5" x14ac:dyDescent="0.3">
      <c r="A1260" s="13"/>
      <c r="B1260" s="13"/>
      <c r="C1260" s="13"/>
      <c r="D1260" s="13"/>
      <c r="E1260" s="13"/>
    </row>
    <row r="1261" spans="1:5" x14ac:dyDescent="0.3">
      <c r="A1261" s="13"/>
      <c r="B1261" s="13"/>
      <c r="C1261" s="13"/>
      <c r="D1261" s="13"/>
      <c r="E1261" s="13"/>
    </row>
    <row r="1262" spans="1:5" x14ac:dyDescent="0.3">
      <c r="A1262" s="13"/>
      <c r="B1262" s="13"/>
      <c r="C1262" s="13"/>
      <c r="D1262" s="13"/>
      <c r="E1262" s="13"/>
    </row>
    <row r="1263" spans="1:5" x14ac:dyDescent="0.3">
      <c r="A1263" s="13"/>
      <c r="B1263" s="13"/>
      <c r="C1263" s="13"/>
      <c r="D1263" s="13"/>
      <c r="E1263" s="13"/>
    </row>
    <row r="1264" spans="1:5" x14ac:dyDescent="0.3">
      <c r="A1264" s="13"/>
      <c r="B1264" s="13"/>
      <c r="C1264" s="13"/>
      <c r="D1264" s="13"/>
      <c r="E1264" s="13"/>
    </row>
    <row r="1265" spans="1:5" x14ac:dyDescent="0.3">
      <c r="A1265" s="13"/>
      <c r="B1265" s="13"/>
      <c r="C1265" s="13"/>
      <c r="D1265" s="13"/>
      <c r="E1265" s="13"/>
    </row>
    <row r="1266" spans="1:5" x14ac:dyDescent="0.3">
      <c r="A1266" s="13"/>
      <c r="B1266" s="13"/>
      <c r="C1266" s="13"/>
      <c r="D1266" s="13"/>
      <c r="E1266" s="13"/>
    </row>
    <row r="1267" spans="1:5" x14ac:dyDescent="0.3">
      <c r="A1267" s="13"/>
      <c r="B1267" s="13"/>
      <c r="C1267" s="13"/>
      <c r="D1267" s="13"/>
      <c r="E1267" s="13"/>
    </row>
    <row r="1268" spans="1:5" x14ac:dyDescent="0.3">
      <c r="A1268" s="13"/>
      <c r="B1268" s="13"/>
      <c r="C1268" s="13"/>
      <c r="D1268" s="13"/>
      <c r="E1268" s="13"/>
    </row>
    <row r="1269" spans="1:5" x14ac:dyDescent="0.3">
      <c r="A1269" s="13"/>
      <c r="B1269" s="13"/>
      <c r="C1269" s="13"/>
      <c r="D1269" s="13"/>
      <c r="E1269" s="13"/>
    </row>
    <row r="1270" spans="1:5" x14ac:dyDescent="0.3">
      <c r="A1270" s="13"/>
      <c r="B1270" s="13"/>
      <c r="C1270" s="13"/>
      <c r="D1270" s="13"/>
      <c r="E1270" s="13"/>
    </row>
    <row r="1271" spans="1:5" x14ac:dyDescent="0.3">
      <c r="A1271" s="13"/>
      <c r="B1271" s="13"/>
      <c r="C1271" s="13"/>
      <c r="D1271" s="13"/>
      <c r="E1271" s="13"/>
    </row>
    <row r="1272" spans="1:5" x14ac:dyDescent="0.3">
      <c r="A1272" s="13"/>
      <c r="B1272" s="13"/>
      <c r="C1272" s="13"/>
      <c r="D1272" s="13"/>
      <c r="E1272" s="13"/>
    </row>
    <row r="1273" spans="1:5" x14ac:dyDescent="0.3">
      <c r="A1273" s="13"/>
      <c r="B1273" s="13"/>
      <c r="C1273" s="13"/>
      <c r="D1273" s="13"/>
      <c r="E1273" s="13"/>
    </row>
    <row r="1274" spans="1:5" x14ac:dyDescent="0.3">
      <c r="A1274" s="13"/>
      <c r="B1274" s="13"/>
      <c r="C1274" s="13"/>
      <c r="D1274" s="13"/>
      <c r="E1274" s="13"/>
    </row>
    <row r="1275" spans="1:5" x14ac:dyDescent="0.3">
      <c r="A1275" s="13"/>
      <c r="B1275" s="13"/>
      <c r="C1275" s="13"/>
      <c r="D1275" s="13"/>
      <c r="E1275" s="13"/>
    </row>
    <row r="1276" spans="1:5" x14ac:dyDescent="0.3">
      <c r="A1276" s="13"/>
      <c r="B1276" s="13"/>
      <c r="C1276" s="13"/>
      <c r="D1276" s="13"/>
      <c r="E1276" s="13"/>
    </row>
    <row r="1277" spans="1:5" x14ac:dyDescent="0.3">
      <c r="A1277" s="13"/>
      <c r="B1277" s="13"/>
      <c r="C1277" s="13"/>
      <c r="D1277" s="13"/>
      <c r="E1277" s="13"/>
    </row>
    <row r="1278" spans="1:5" x14ac:dyDescent="0.3">
      <c r="A1278" s="13"/>
      <c r="B1278" s="13"/>
      <c r="C1278" s="13"/>
      <c r="D1278" s="13"/>
      <c r="E1278" s="13"/>
    </row>
    <row r="1279" spans="1:5" x14ac:dyDescent="0.3">
      <c r="A1279" s="13"/>
      <c r="B1279" s="13"/>
      <c r="C1279" s="13"/>
      <c r="D1279" s="13"/>
      <c r="E1279" s="13"/>
    </row>
    <row r="1280" spans="1:5" x14ac:dyDescent="0.3">
      <c r="A1280" s="13"/>
      <c r="B1280" s="13"/>
      <c r="C1280" s="13"/>
      <c r="D1280" s="13"/>
      <c r="E1280" s="13"/>
    </row>
    <row r="1281" spans="1:5" x14ac:dyDescent="0.3">
      <c r="A1281" s="13"/>
      <c r="B1281" s="13"/>
      <c r="C1281" s="13"/>
      <c r="D1281" s="13"/>
      <c r="E1281" s="13"/>
    </row>
    <row r="1282" spans="1:5" x14ac:dyDescent="0.3">
      <c r="A1282" s="13"/>
      <c r="B1282" s="13"/>
      <c r="C1282" s="13"/>
      <c r="D1282" s="13"/>
      <c r="E1282" s="13"/>
    </row>
    <row r="1283" spans="1:5" x14ac:dyDescent="0.3">
      <c r="A1283" s="13"/>
      <c r="B1283" s="13"/>
      <c r="C1283" s="13"/>
      <c r="D1283" s="13"/>
      <c r="E1283" s="13"/>
    </row>
    <row r="1284" spans="1:5" x14ac:dyDescent="0.3">
      <c r="A1284" s="13"/>
      <c r="B1284" s="13"/>
      <c r="C1284" s="13"/>
      <c r="D1284" s="13"/>
      <c r="E1284" s="13"/>
    </row>
    <row r="1285" spans="1:5" x14ac:dyDescent="0.3">
      <c r="A1285" s="13"/>
      <c r="B1285" s="13"/>
      <c r="C1285" s="13"/>
      <c r="D1285" s="13"/>
      <c r="E1285" s="13"/>
    </row>
    <row r="1286" spans="1:5" x14ac:dyDescent="0.3">
      <c r="A1286" s="13"/>
      <c r="B1286" s="13"/>
      <c r="C1286" s="13"/>
      <c r="D1286" s="13"/>
      <c r="E1286" s="13"/>
    </row>
    <row r="1287" spans="1:5" x14ac:dyDescent="0.3">
      <c r="A1287" s="13"/>
      <c r="B1287" s="13"/>
      <c r="C1287" s="13"/>
      <c r="D1287" s="13"/>
      <c r="E1287" s="13"/>
    </row>
    <row r="1288" spans="1:5" x14ac:dyDescent="0.3">
      <c r="A1288" s="13"/>
      <c r="B1288" s="13"/>
      <c r="C1288" s="13"/>
      <c r="D1288" s="13"/>
      <c r="E1288" s="13"/>
    </row>
    <row r="1289" spans="1:5" x14ac:dyDescent="0.3">
      <c r="A1289" s="13"/>
      <c r="B1289" s="13"/>
      <c r="C1289" s="13"/>
      <c r="D1289" s="13"/>
      <c r="E1289" s="13"/>
    </row>
    <row r="1290" spans="1:5" x14ac:dyDescent="0.3">
      <c r="A1290" s="13"/>
      <c r="B1290" s="13"/>
      <c r="C1290" s="13"/>
      <c r="D1290" s="13"/>
      <c r="E1290" s="13"/>
    </row>
    <row r="1291" spans="1:5" x14ac:dyDescent="0.3">
      <c r="A1291" s="13"/>
      <c r="B1291" s="13"/>
      <c r="C1291" s="13"/>
      <c r="D1291" s="13"/>
      <c r="E1291" s="13"/>
    </row>
    <row r="1292" spans="1:5" x14ac:dyDescent="0.3">
      <c r="A1292" s="13"/>
      <c r="B1292" s="13"/>
      <c r="C1292" s="13"/>
      <c r="D1292" s="13"/>
      <c r="E1292" s="13"/>
    </row>
    <row r="1293" spans="1:5" x14ac:dyDescent="0.3">
      <c r="A1293" s="13"/>
      <c r="B1293" s="13"/>
      <c r="C1293" s="13"/>
      <c r="D1293" s="13"/>
      <c r="E1293" s="13"/>
    </row>
    <row r="1294" spans="1:5" x14ac:dyDescent="0.3">
      <c r="A1294" s="13"/>
      <c r="B1294" s="13"/>
      <c r="C1294" s="13"/>
      <c r="D1294" s="13"/>
      <c r="E1294" s="13"/>
    </row>
    <row r="1295" spans="1:5" x14ac:dyDescent="0.3">
      <c r="A1295" s="13"/>
      <c r="B1295" s="13"/>
      <c r="C1295" s="13"/>
      <c r="D1295" s="13"/>
      <c r="E1295" s="13"/>
    </row>
    <row r="1296" spans="1:5" x14ac:dyDescent="0.3">
      <c r="A1296" s="13"/>
      <c r="B1296" s="13"/>
      <c r="C1296" s="13"/>
      <c r="D1296" s="13"/>
      <c r="E1296" s="13"/>
    </row>
    <row r="1297" spans="1:5" x14ac:dyDescent="0.3">
      <c r="A1297" s="13"/>
      <c r="B1297" s="13"/>
      <c r="C1297" s="13"/>
      <c r="D1297" s="13"/>
      <c r="E1297" s="13"/>
    </row>
    <row r="1298" spans="1:5" x14ac:dyDescent="0.3">
      <c r="A1298" s="13"/>
      <c r="B1298" s="13"/>
      <c r="C1298" s="13"/>
      <c r="D1298" s="13"/>
      <c r="E1298" s="13"/>
    </row>
    <row r="1299" spans="1:5" x14ac:dyDescent="0.3">
      <c r="A1299" s="13"/>
      <c r="B1299" s="13"/>
      <c r="C1299" s="13"/>
      <c r="D1299" s="13"/>
      <c r="E1299" s="13"/>
    </row>
    <row r="1300" spans="1:5" x14ac:dyDescent="0.3">
      <c r="A1300" s="13"/>
      <c r="B1300" s="13"/>
      <c r="C1300" s="13"/>
      <c r="D1300" s="13"/>
      <c r="E1300" s="13"/>
    </row>
    <row r="1301" spans="1:5" x14ac:dyDescent="0.3">
      <c r="A1301" s="13"/>
      <c r="B1301" s="13"/>
      <c r="C1301" s="13"/>
      <c r="D1301" s="13"/>
      <c r="E1301" s="13"/>
    </row>
    <row r="1302" spans="1:5" x14ac:dyDescent="0.3">
      <c r="A1302" s="13"/>
      <c r="B1302" s="13"/>
      <c r="C1302" s="13"/>
      <c r="D1302" s="13"/>
      <c r="E1302" s="13"/>
    </row>
    <row r="1303" spans="1:5" x14ac:dyDescent="0.3">
      <c r="A1303" s="13"/>
      <c r="B1303" s="13"/>
      <c r="C1303" s="13"/>
      <c r="D1303" s="13"/>
      <c r="E1303" s="13"/>
    </row>
    <row r="1304" spans="1:5" x14ac:dyDescent="0.3">
      <c r="A1304" s="13"/>
      <c r="B1304" s="13"/>
      <c r="C1304" s="13"/>
      <c r="D1304" s="13"/>
      <c r="E1304" s="13"/>
    </row>
    <row r="1305" spans="1:5" x14ac:dyDescent="0.3">
      <c r="A1305" s="13"/>
      <c r="B1305" s="13"/>
      <c r="C1305" s="13"/>
      <c r="D1305" s="13"/>
      <c r="E1305" s="13"/>
    </row>
    <row r="1306" spans="1:5" x14ac:dyDescent="0.3">
      <c r="A1306" s="13"/>
      <c r="B1306" s="13"/>
      <c r="C1306" s="13"/>
      <c r="D1306" s="13"/>
      <c r="E1306" s="13"/>
    </row>
    <row r="1307" spans="1:5" x14ac:dyDescent="0.3">
      <c r="A1307" s="13"/>
      <c r="B1307" s="13"/>
      <c r="C1307" s="13"/>
      <c r="D1307" s="13"/>
      <c r="E1307" s="13"/>
    </row>
    <row r="1308" spans="1:5" x14ac:dyDescent="0.3">
      <c r="A1308" s="13"/>
      <c r="B1308" s="13"/>
      <c r="C1308" s="13"/>
      <c r="D1308" s="13"/>
      <c r="E1308" s="13"/>
    </row>
    <row r="1309" spans="1:5" x14ac:dyDescent="0.3">
      <c r="A1309" s="13"/>
      <c r="B1309" s="13"/>
      <c r="C1309" s="13"/>
      <c r="D1309" s="13"/>
      <c r="E1309" s="13"/>
    </row>
    <row r="1310" spans="1:5" x14ac:dyDescent="0.3">
      <c r="A1310" s="13"/>
      <c r="B1310" s="13"/>
      <c r="C1310" s="13"/>
      <c r="D1310" s="13"/>
      <c r="E1310" s="13"/>
    </row>
    <row r="1311" spans="1:5" x14ac:dyDescent="0.3">
      <c r="A1311" s="13"/>
      <c r="B1311" s="13"/>
      <c r="C1311" s="13"/>
      <c r="D1311" s="13"/>
      <c r="E1311" s="13"/>
    </row>
    <row r="1312" spans="1:5" x14ac:dyDescent="0.3">
      <c r="A1312" s="13"/>
      <c r="B1312" s="13"/>
      <c r="C1312" s="13"/>
      <c r="D1312" s="13"/>
      <c r="E1312" s="13"/>
    </row>
    <row r="1313" spans="1:5" x14ac:dyDescent="0.3">
      <c r="A1313" s="13"/>
      <c r="B1313" s="13"/>
      <c r="C1313" s="13"/>
      <c r="D1313" s="13"/>
      <c r="E1313" s="13"/>
    </row>
    <row r="1314" spans="1:5" x14ac:dyDescent="0.3">
      <c r="A1314" s="13"/>
      <c r="B1314" s="13"/>
      <c r="C1314" s="13"/>
      <c r="D1314" s="13"/>
      <c r="E1314" s="13"/>
    </row>
    <row r="1315" spans="1:5" x14ac:dyDescent="0.3">
      <c r="A1315" s="13"/>
      <c r="B1315" s="13"/>
      <c r="C1315" s="13"/>
      <c r="D1315" s="13"/>
      <c r="E1315" s="13"/>
    </row>
    <row r="1316" spans="1:5" x14ac:dyDescent="0.3">
      <c r="A1316" s="13"/>
      <c r="B1316" s="13"/>
      <c r="C1316" s="13"/>
      <c r="D1316" s="13"/>
      <c r="E1316" s="13"/>
    </row>
    <row r="1317" spans="1:5" x14ac:dyDescent="0.3">
      <c r="A1317" s="13"/>
      <c r="B1317" s="13"/>
      <c r="C1317" s="13"/>
      <c r="D1317" s="13"/>
      <c r="E1317" s="13"/>
    </row>
    <row r="1318" spans="1:5" x14ac:dyDescent="0.3">
      <c r="A1318" s="13"/>
      <c r="B1318" s="13"/>
      <c r="C1318" s="13"/>
      <c r="D1318" s="13"/>
      <c r="E1318" s="13"/>
    </row>
    <row r="1319" spans="1:5" x14ac:dyDescent="0.3">
      <c r="A1319" s="13"/>
      <c r="B1319" s="13"/>
      <c r="C1319" s="13"/>
      <c r="D1319" s="13"/>
      <c r="E1319" s="13"/>
    </row>
    <row r="1320" spans="1:5" x14ac:dyDescent="0.3">
      <c r="A1320" s="13"/>
      <c r="B1320" s="13"/>
      <c r="C1320" s="13"/>
      <c r="D1320" s="13"/>
      <c r="E1320" s="13"/>
    </row>
    <row r="1321" spans="1:5" x14ac:dyDescent="0.3">
      <c r="A1321" s="13"/>
      <c r="B1321" s="13"/>
      <c r="C1321" s="13"/>
      <c r="D1321" s="13"/>
      <c r="E1321" s="13"/>
    </row>
    <row r="1322" spans="1:5" x14ac:dyDescent="0.3">
      <c r="A1322" s="13"/>
      <c r="B1322" s="13"/>
      <c r="C1322" s="13"/>
      <c r="D1322" s="13"/>
      <c r="E1322" s="13"/>
    </row>
    <row r="1323" spans="1:5" x14ac:dyDescent="0.3">
      <c r="A1323" s="13"/>
      <c r="B1323" s="13"/>
      <c r="C1323" s="13"/>
      <c r="D1323" s="13"/>
      <c r="E1323" s="13"/>
    </row>
    <row r="1324" spans="1:5" x14ac:dyDescent="0.3">
      <c r="A1324" s="13"/>
      <c r="B1324" s="13"/>
      <c r="C1324" s="13"/>
      <c r="D1324" s="13"/>
      <c r="E1324" s="13"/>
    </row>
    <row r="1325" spans="1:5" x14ac:dyDescent="0.3">
      <c r="A1325" s="13"/>
      <c r="B1325" s="13"/>
      <c r="C1325" s="13"/>
      <c r="D1325" s="13"/>
      <c r="E1325" s="13"/>
    </row>
    <row r="1326" spans="1:5" x14ac:dyDescent="0.3">
      <c r="A1326" s="13"/>
      <c r="B1326" s="13"/>
      <c r="C1326" s="13"/>
      <c r="D1326" s="13"/>
      <c r="E1326" s="13"/>
    </row>
    <row r="1327" spans="1:5" x14ac:dyDescent="0.3">
      <c r="A1327" s="13"/>
      <c r="B1327" s="13"/>
      <c r="C1327" s="13"/>
      <c r="D1327" s="13"/>
      <c r="E1327" s="13"/>
    </row>
    <row r="1328" spans="1:5" x14ac:dyDescent="0.3">
      <c r="A1328" s="13"/>
      <c r="B1328" s="13"/>
      <c r="C1328" s="13"/>
      <c r="D1328" s="13"/>
      <c r="E1328" s="13"/>
    </row>
    <row r="1329" spans="1:5" x14ac:dyDescent="0.3">
      <c r="A1329" s="13"/>
      <c r="B1329" s="13"/>
      <c r="C1329" s="13"/>
      <c r="D1329" s="13"/>
      <c r="E1329" s="13"/>
    </row>
    <row r="1330" spans="1:5" x14ac:dyDescent="0.3">
      <c r="A1330" s="13"/>
      <c r="B1330" s="13"/>
      <c r="C1330" s="13"/>
      <c r="D1330" s="13"/>
      <c r="E1330" s="13"/>
    </row>
    <row r="1331" spans="1:5" x14ac:dyDescent="0.3">
      <c r="A1331" s="13"/>
      <c r="B1331" s="13"/>
      <c r="C1331" s="13"/>
      <c r="D1331" s="13"/>
      <c r="E1331" s="13"/>
    </row>
    <row r="1332" spans="1:5" x14ac:dyDescent="0.3">
      <c r="A1332" s="13"/>
      <c r="B1332" s="13"/>
      <c r="C1332" s="13"/>
      <c r="D1332" s="13"/>
      <c r="E1332" s="13"/>
    </row>
    <row r="1333" spans="1:5" x14ac:dyDescent="0.3">
      <c r="A1333" s="13"/>
      <c r="B1333" s="13"/>
      <c r="C1333" s="13"/>
      <c r="D1333" s="13"/>
      <c r="E1333" s="13"/>
    </row>
    <row r="1334" spans="1:5" x14ac:dyDescent="0.3">
      <c r="A1334" s="13"/>
      <c r="B1334" s="13"/>
      <c r="C1334" s="13"/>
      <c r="D1334" s="13"/>
      <c r="E1334" s="13"/>
    </row>
    <row r="1335" spans="1:5" x14ac:dyDescent="0.3">
      <c r="A1335" s="13"/>
      <c r="B1335" s="13"/>
      <c r="C1335" s="13"/>
      <c r="D1335" s="13"/>
      <c r="E1335" s="13"/>
    </row>
    <row r="1336" spans="1:5" x14ac:dyDescent="0.3">
      <c r="A1336" s="13"/>
      <c r="B1336" s="13"/>
      <c r="C1336" s="13"/>
      <c r="D1336" s="13"/>
      <c r="E1336" s="13"/>
    </row>
    <row r="1337" spans="1:5" x14ac:dyDescent="0.3">
      <c r="A1337" s="13"/>
      <c r="B1337" s="13"/>
      <c r="C1337" s="13"/>
      <c r="D1337" s="13"/>
      <c r="E1337" s="13"/>
    </row>
    <row r="1338" spans="1:5" x14ac:dyDescent="0.3">
      <c r="A1338" s="13"/>
      <c r="B1338" s="13"/>
      <c r="C1338" s="13"/>
      <c r="D1338" s="13"/>
      <c r="E1338" s="13"/>
    </row>
    <row r="1339" spans="1:5" x14ac:dyDescent="0.3">
      <c r="A1339" s="13"/>
      <c r="B1339" s="13"/>
      <c r="C1339" s="13"/>
      <c r="D1339" s="13"/>
      <c r="E1339" s="13"/>
    </row>
    <row r="1340" spans="1:5" x14ac:dyDescent="0.3">
      <c r="A1340" s="13"/>
      <c r="B1340" s="13"/>
      <c r="C1340" s="13"/>
      <c r="D1340" s="13"/>
      <c r="E1340" s="13"/>
    </row>
    <row r="1341" spans="1:5" x14ac:dyDescent="0.3">
      <c r="A1341" s="13"/>
      <c r="B1341" s="13"/>
      <c r="C1341" s="13"/>
      <c r="D1341" s="13"/>
      <c r="E1341" s="13"/>
    </row>
    <row r="1342" spans="1:5" x14ac:dyDescent="0.3">
      <c r="A1342" s="13"/>
      <c r="B1342" s="13"/>
      <c r="C1342" s="13"/>
      <c r="D1342" s="13"/>
      <c r="E1342" s="13"/>
    </row>
    <row r="1343" spans="1:5" x14ac:dyDescent="0.3">
      <c r="A1343" s="13"/>
      <c r="B1343" s="13"/>
      <c r="C1343" s="13"/>
      <c r="D1343" s="13"/>
      <c r="E1343" s="13"/>
    </row>
    <row r="1344" spans="1:5" x14ac:dyDescent="0.3">
      <c r="A1344" s="13"/>
      <c r="B1344" s="13"/>
      <c r="C1344" s="13"/>
      <c r="D1344" s="13"/>
      <c r="E1344" s="13"/>
    </row>
    <row r="1345" spans="1:5" x14ac:dyDescent="0.3">
      <c r="A1345" s="13"/>
      <c r="B1345" s="13"/>
      <c r="C1345" s="13"/>
      <c r="D1345" s="13"/>
      <c r="E1345" s="13"/>
    </row>
    <row r="1346" spans="1:5" x14ac:dyDescent="0.3">
      <c r="A1346" s="13"/>
      <c r="B1346" s="13"/>
      <c r="C1346" s="13"/>
      <c r="D1346" s="13"/>
      <c r="E1346" s="13"/>
    </row>
    <row r="1347" spans="1:5" x14ac:dyDescent="0.3">
      <c r="A1347" s="13"/>
      <c r="B1347" s="13"/>
      <c r="C1347" s="13"/>
      <c r="D1347" s="13"/>
      <c r="E1347" s="13"/>
    </row>
    <row r="1348" spans="1:5" x14ac:dyDescent="0.3">
      <c r="A1348" s="13"/>
      <c r="B1348" s="13"/>
      <c r="C1348" s="13"/>
      <c r="D1348" s="13"/>
      <c r="E1348" s="13"/>
    </row>
    <row r="1349" spans="1:5" x14ac:dyDescent="0.3">
      <c r="A1349" s="13"/>
      <c r="B1349" s="13"/>
      <c r="C1349" s="13"/>
      <c r="D1349" s="13"/>
      <c r="E1349" s="13"/>
    </row>
    <row r="1350" spans="1:5" x14ac:dyDescent="0.3">
      <c r="A1350" s="13"/>
      <c r="B1350" s="13"/>
      <c r="C1350" s="13"/>
      <c r="D1350" s="13"/>
      <c r="E1350" s="13"/>
    </row>
    <row r="1351" spans="1:5" x14ac:dyDescent="0.3">
      <c r="A1351" s="13"/>
      <c r="B1351" s="13"/>
      <c r="C1351" s="13"/>
      <c r="D1351" s="13"/>
      <c r="E1351" s="13"/>
    </row>
    <row r="1352" spans="1:5" x14ac:dyDescent="0.3">
      <c r="A1352" s="13"/>
      <c r="B1352" s="13"/>
      <c r="C1352" s="13"/>
      <c r="D1352" s="13"/>
      <c r="E1352" s="13"/>
    </row>
    <row r="1353" spans="1:5" x14ac:dyDescent="0.3">
      <c r="A1353" s="13"/>
      <c r="B1353" s="13"/>
      <c r="C1353" s="13"/>
      <c r="D1353" s="13"/>
      <c r="E1353" s="13"/>
    </row>
    <row r="1354" spans="1:5" x14ac:dyDescent="0.3">
      <c r="A1354" s="13"/>
      <c r="B1354" s="13"/>
      <c r="C1354" s="13"/>
      <c r="D1354" s="13"/>
      <c r="E1354" s="13"/>
    </row>
    <row r="1355" spans="1:5" x14ac:dyDescent="0.3">
      <c r="A1355" s="13"/>
      <c r="B1355" s="13"/>
      <c r="C1355" s="13"/>
      <c r="D1355" s="13"/>
      <c r="E1355" s="13"/>
    </row>
    <row r="1356" spans="1:5" x14ac:dyDescent="0.3">
      <c r="A1356" s="13"/>
      <c r="B1356" s="13"/>
      <c r="C1356" s="13"/>
      <c r="D1356" s="13"/>
      <c r="E1356" s="13"/>
    </row>
    <row r="1357" spans="1:5" x14ac:dyDescent="0.3">
      <c r="A1357" s="13"/>
      <c r="B1357" s="13"/>
      <c r="C1357" s="13"/>
      <c r="D1357" s="13"/>
      <c r="E1357" s="13"/>
    </row>
    <row r="1358" spans="1:5" x14ac:dyDescent="0.3">
      <c r="A1358" s="13"/>
      <c r="B1358" s="13"/>
      <c r="C1358" s="13"/>
      <c r="D1358" s="13"/>
      <c r="E1358" s="13"/>
    </row>
    <row r="1359" spans="1:5" x14ac:dyDescent="0.3">
      <c r="A1359" s="13"/>
      <c r="B1359" s="13"/>
      <c r="C1359" s="13"/>
      <c r="D1359" s="13"/>
      <c r="E1359" s="13"/>
    </row>
    <row r="1360" spans="1:5" x14ac:dyDescent="0.3">
      <c r="A1360" s="13"/>
      <c r="B1360" s="13"/>
      <c r="C1360" s="13"/>
      <c r="D1360" s="13"/>
      <c r="E1360" s="13"/>
    </row>
    <row r="1361" spans="1:5" x14ac:dyDescent="0.3">
      <c r="A1361" s="13"/>
      <c r="B1361" s="13"/>
      <c r="C1361" s="13"/>
      <c r="D1361" s="13"/>
      <c r="E1361" s="13"/>
    </row>
    <row r="1362" spans="1:5" x14ac:dyDescent="0.3">
      <c r="A1362" s="13"/>
      <c r="B1362" s="13"/>
      <c r="C1362" s="13"/>
      <c r="D1362" s="13"/>
      <c r="E1362" s="13"/>
    </row>
    <row r="1363" spans="1:5" x14ac:dyDescent="0.3">
      <c r="A1363" s="13"/>
      <c r="B1363" s="13"/>
      <c r="C1363" s="13"/>
      <c r="D1363" s="13"/>
      <c r="E1363" s="13"/>
    </row>
    <row r="1364" spans="1:5" x14ac:dyDescent="0.3">
      <c r="A1364" s="13"/>
      <c r="B1364" s="13"/>
      <c r="C1364" s="13"/>
      <c r="D1364" s="13"/>
      <c r="E1364" s="13"/>
    </row>
    <row r="1365" spans="1:5" x14ac:dyDescent="0.3">
      <c r="A1365" s="13"/>
      <c r="B1365" s="13"/>
      <c r="C1365" s="13"/>
      <c r="D1365" s="13"/>
      <c r="E1365" s="13"/>
    </row>
    <row r="1366" spans="1:5" x14ac:dyDescent="0.3">
      <c r="A1366" s="13"/>
      <c r="B1366" s="13"/>
      <c r="C1366" s="13"/>
      <c r="D1366" s="13"/>
      <c r="E1366" s="13"/>
    </row>
    <row r="1367" spans="1:5" x14ac:dyDescent="0.3">
      <c r="A1367" s="13"/>
      <c r="B1367" s="13"/>
      <c r="C1367" s="13"/>
      <c r="D1367" s="13"/>
      <c r="E1367" s="13"/>
    </row>
    <row r="1368" spans="1:5" x14ac:dyDescent="0.3">
      <c r="A1368" s="13"/>
      <c r="B1368" s="13"/>
      <c r="C1368" s="13"/>
      <c r="D1368" s="13"/>
      <c r="E1368" s="13"/>
    </row>
    <row r="1369" spans="1:5" x14ac:dyDescent="0.3">
      <c r="A1369" s="13"/>
      <c r="B1369" s="13"/>
      <c r="C1369" s="13"/>
      <c r="D1369" s="13"/>
      <c r="E1369" s="13"/>
    </row>
    <row r="1370" spans="1:5" x14ac:dyDescent="0.3">
      <c r="A1370" s="13"/>
      <c r="B1370" s="13"/>
      <c r="C1370" s="13"/>
      <c r="D1370" s="13"/>
      <c r="E1370" s="13"/>
    </row>
    <row r="1371" spans="1:5" x14ac:dyDescent="0.3">
      <c r="A1371" s="13"/>
      <c r="B1371" s="13"/>
      <c r="C1371" s="13"/>
      <c r="D1371" s="13"/>
      <c r="E1371" s="13"/>
    </row>
    <row r="1372" spans="1:5" x14ac:dyDescent="0.3">
      <c r="A1372" s="13"/>
      <c r="B1372" s="13"/>
      <c r="C1372" s="13"/>
      <c r="D1372" s="13"/>
      <c r="E1372" s="13"/>
    </row>
    <row r="1373" spans="1:5" x14ac:dyDescent="0.3">
      <c r="A1373" s="13"/>
      <c r="B1373" s="13"/>
      <c r="C1373" s="13"/>
      <c r="D1373" s="13"/>
      <c r="E1373" s="13"/>
    </row>
    <row r="1374" spans="1:5" x14ac:dyDescent="0.3">
      <c r="A1374" s="13"/>
      <c r="B1374" s="13"/>
      <c r="C1374" s="13"/>
      <c r="D1374" s="13"/>
      <c r="E1374" s="13"/>
    </row>
    <row r="1375" spans="1:5" x14ac:dyDescent="0.3">
      <c r="A1375" s="13"/>
      <c r="B1375" s="13"/>
      <c r="C1375" s="13"/>
      <c r="D1375" s="13"/>
      <c r="E1375" s="13"/>
    </row>
    <row r="1376" spans="1:5" x14ac:dyDescent="0.3">
      <c r="A1376" s="13"/>
      <c r="B1376" s="13"/>
      <c r="C1376" s="13"/>
      <c r="D1376" s="13"/>
      <c r="E1376" s="13"/>
    </row>
    <row r="1377" spans="1:5" x14ac:dyDescent="0.3">
      <c r="A1377" s="13"/>
      <c r="B1377" s="13"/>
      <c r="C1377" s="13"/>
      <c r="D1377" s="13"/>
      <c r="E1377" s="13"/>
    </row>
    <row r="1378" spans="1:5" x14ac:dyDescent="0.3">
      <c r="A1378" s="13"/>
      <c r="B1378" s="13"/>
      <c r="C1378" s="13"/>
      <c r="D1378" s="13"/>
      <c r="E1378" s="13"/>
    </row>
    <row r="1379" spans="1:5" x14ac:dyDescent="0.3">
      <c r="A1379" s="13"/>
      <c r="B1379" s="13"/>
      <c r="C1379" s="13"/>
      <c r="D1379" s="13"/>
      <c r="E1379" s="13"/>
    </row>
    <row r="1380" spans="1:5" x14ac:dyDescent="0.3">
      <c r="A1380" s="13"/>
      <c r="B1380" s="13"/>
      <c r="C1380" s="13"/>
      <c r="D1380" s="13"/>
      <c r="E1380" s="13"/>
    </row>
    <row r="1381" spans="1:5" x14ac:dyDescent="0.3">
      <c r="A1381" s="13"/>
      <c r="B1381" s="13"/>
      <c r="C1381" s="13"/>
      <c r="D1381" s="13"/>
      <c r="E1381" s="13"/>
    </row>
    <row r="1382" spans="1:5" x14ac:dyDescent="0.3">
      <c r="A1382" s="13"/>
      <c r="B1382" s="13"/>
      <c r="C1382" s="13"/>
      <c r="D1382" s="13"/>
      <c r="E1382" s="13"/>
    </row>
    <row r="1383" spans="1:5" x14ac:dyDescent="0.3">
      <c r="A1383" s="13"/>
      <c r="B1383" s="13"/>
      <c r="C1383" s="13"/>
      <c r="D1383" s="13"/>
      <c r="E1383" s="13"/>
    </row>
    <row r="1384" spans="1:5" x14ac:dyDescent="0.3">
      <c r="A1384" s="13"/>
      <c r="B1384" s="13"/>
      <c r="C1384" s="13"/>
      <c r="D1384" s="13"/>
      <c r="E1384" s="13"/>
    </row>
    <row r="1385" spans="1:5" x14ac:dyDescent="0.3">
      <c r="A1385" s="13"/>
      <c r="B1385" s="13"/>
      <c r="C1385" s="13"/>
      <c r="D1385" s="13"/>
      <c r="E1385" s="13"/>
    </row>
    <row r="1386" spans="1:5" x14ac:dyDescent="0.3">
      <c r="A1386" s="13"/>
      <c r="B1386" s="13"/>
      <c r="C1386" s="13"/>
      <c r="D1386" s="13"/>
      <c r="E1386" s="13"/>
    </row>
    <row r="1387" spans="1:5" x14ac:dyDescent="0.3">
      <c r="A1387" s="13"/>
      <c r="B1387" s="13"/>
      <c r="C1387" s="13"/>
      <c r="D1387" s="13"/>
      <c r="E1387" s="13"/>
    </row>
    <row r="1388" spans="1:5" x14ac:dyDescent="0.3">
      <c r="A1388" s="13"/>
      <c r="B1388" s="13"/>
      <c r="C1388" s="13"/>
      <c r="D1388" s="13"/>
      <c r="E1388" s="13"/>
    </row>
    <row r="1389" spans="1:5" x14ac:dyDescent="0.3">
      <c r="A1389" s="13"/>
      <c r="B1389" s="13"/>
      <c r="C1389" s="13"/>
      <c r="D1389" s="13"/>
      <c r="E1389" s="13"/>
    </row>
    <row r="1390" spans="1:5" x14ac:dyDescent="0.3">
      <c r="A1390" s="13"/>
      <c r="B1390" s="13"/>
      <c r="C1390" s="13"/>
      <c r="D1390" s="13"/>
      <c r="E1390" s="13"/>
    </row>
    <row r="1391" spans="1:5" x14ac:dyDescent="0.3">
      <c r="A1391" s="13"/>
      <c r="B1391" s="13"/>
      <c r="C1391" s="13"/>
      <c r="D1391" s="13"/>
      <c r="E1391" s="13"/>
    </row>
    <row r="1392" spans="1:5" x14ac:dyDescent="0.3">
      <c r="A1392" s="13"/>
      <c r="B1392" s="13"/>
      <c r="C1392" s="13"/>
      <c r="D1392" s="13"/>
      <c r="E1392" s="13"/>
    </row>
    <row r="1393" spans="1:5" x14ac:dyDescent="0.3">
      <c r="A1393" s="13"/>
      <c r="B1393" s="13"/>
      <c r="C1393" s="13"/>
      <c r="D1393" s="13"/>
      <c r="E1393" s="13"/>
    </row>
    <row r="1394" spans="1:5" x14ac:dyDescent="0.3">
      <c r="A1394" s="13"/>
      <c r="B1394" s="13"/>
      <c r="C1394" s="13"/>
      <c r="D1394" s="13"/>
      <c r="E1394" s="13"/>
    </row>
    <row r="1395" spans="1:5" x14ac:dyDescent="0.3">
      <c r="A1395" s="13"/>
      <c r="B1395" s="13"/>
      <c r="C1395" s="13"/>
      <c r="D1395" s="13"/>
      <c r="E1395" s="13"/>
    </row>
    <row r="1396" spans="1:5" x14ac:dyDescent="0.3">
      <c r="A1396" s="13"/>
      <c r="B1396" s="13"/>
      <c r="C1396" s="13"/>
      <c r="D1396" s="13"/>
      <c r="E1396" s="13"/>
    </row>
    <row r="1397" spans="1:5" x14ac:dyDescent="0.3">
      <c r="A1397" s="13"/>
      <c r="B1397" s="13"/>
      <c r="C1397" s="13"/>
      <c r="D1397" s="13"/>
      <c r="E1397" s="13"/>
    </row>
    <row r="1398" spans="1:5" x14ac:dyDescent="0.3">
      <c r="A1398" s="13"/>
      <c r="B1398" s="13"/>
      <c r="C1398" s="13"/>
      <c r="D1398" s="13"/>
      <c r="E1398" s="13"/>
    </row>
    <row r="1399" spans="1:5" x14ac:dyDescent="0.3">
      <c r="A1399" s="13"/>
      <c r="B1399" s="13"/>
      <c r="C1399" s="13"/>
      <c r="D1399" s="13"/>
      <c r="E1399" s="13"/>
    </row>
    <row r="1400" spans="1:5" x14ac:dyDescent="0.3">
      <c r="A1400" s="13"/>
      <c r="B1400" s="13"/>
      <c r="C1400" s="13"/>
      <c r="D1400" s="13"/>
      <c r="E1400" s="13"/>
    </row>
    <row r="1401" spans="1:5" x14ac:dyDescent="0.3">
      <c r="A1401" s="13"/>
      <c r="B1401" s="13"/>
      <c r="C1401" s="13"/>
      <c r="D1401" s="13"/>
      <c r="E1401" s="13"/>
    </row>
    <row r="1402" spans="1:5" x14ac:dyDescent="0.3">
      <c r="A1402" s="13"/>
      <c r="B1402" s="13"/>
      <c r="C1402" s="13"/>
      <c r="D1402" s="13"/>
      <c r="E1402" s="13"/>
    </row>
    <row r="1403" spans="1:5" x14ac:dyDescent="0.3">
      <c r="A1403" s="13"/>
      <c r="B1403" s="13"/>
      <c r="C1403" s="13"/>
      <c r="D1403" s="13"/>
      <c r="E1403" s="13"/>
    </row>
    <row r="1404" spans="1:5" x14ac:dyDescent="0.3">
      <c r="A1404" s="13"/>
      <c r="B1404" s="13"/>
      <c r="C1404" s="13"/>
      <c r="D1404" s="13"/>
      <c r="E1404" s="13"/>
    </row>
    <row r="1405" spans="1:5" x14ac:dyDescent="0.3">
      <c r="A1405" s="13"/>
      <c r="B1405" s="13"/>
      <c r="C1405" s="13"/>
      <c r="D1405" s="13"/>
      <c r="E1405" s="13"/>
    </row>
    <row r="1406" spans="1:5" x14ac:dyDescent="0.3">
      <c r="A1406" s="13"/>
      <c r="B1406" s="13"/>
      <c r="C1406" s="13"/>
      <c r="D1406" s="13"/>
      <c r="E1406" s="13"/>
    </row>
    <row r="1407" spans="1:5" x14ac:dyDescent="0.3">
      <c r="A1407" s="13"/>
      <c r="B1407" s="13"/>
      <c r="C1407" s="13"/>
      <c r="D1407" s="13"/>
      <c r="E1407" s="13"/>
    </row>
    <row r="1408" spans="1:5" x14ac:dyDescent="0.3">
      <c r="A1408" s="13"/>
      <c r="B1408" s="13"/>
      <c r="C1408" s="13"/>
      <c r="D1408" s="13"/>
      <c r="E1408" s="13"/>
    </row>
    <row r="1409" spans="1:5" x14ac:dyDescent="0.3">
      <c r="A1409" s="13"/>
      <c r="B1409" s="13"/>
      <c r="C1409" s="13"/>
      <c r="D1409" s="13"/>
      <c r="E1409" s="13"/>
    </row>
    <row r="1410" spans="1:5" x14ac:dyDescent="0.3">
      <c r="A1410" s="13"/>
      <c r="B1410" s="13"/>
      <c r="C1410" s="13"/>
      <c r="D1410" s="13"/>
      <c r="E1410" s="13"/>
    </row>
    <row r="1411" spans="1:5" x14ac:dyDescent="0.3">
      <c r="A1411" s="13"/>
      <c r="B1411" s="13"/>
      <c r="C1411" s="13"/>
      <c r="D1411" s="13"/>
      <c r="E1411" s="13"/>
    </row>
    <row r="1412" spans="1:5" x14ac:dyDescent="0.3">
      <c r="A1412" s="13"/>
      <c r="B1412" s="13"/>
      <c r="C1412" s="13"/>
      <c r="D1412" s="13"/>
      <c r="E1412" s="13"/>
    </row>
    <row r="1413" spans="1:5" x14ac:dyDescent="0.3">
      <c r="A1413" s="13"/>
      <c r="B1413" s="13"/>
      <c r="C1413" s="13"/>
      <c r="D1413" s="13"/>
      <c r="E1413" s="13"/>
    </row>
    <row r="1414" spans="1:5" x14ac:dyDescent="0.3">
      <c r="A1414" s="13"/>
      <c r="B1414" s="13"/>
      <c r="C1414" s="13"/>
      <c r="D1414" s="13"/>
      <c r="E1414" s="13"/>
    </row>
    <row r="1415" spans="1:5" x14ac:dyDescent="0.3">
      <c r="A1415" s="13"/>
      <c r="B1415" s="13"/>
      <c r="C1415" s="13"/>
      <c r="D1415" s="13"/>
      <c r="E1415" s="13"/>
    </row>
    <row r="1416" spans="1:5" x14ac:dyDescent="0.3">
      <c r="A1416" s="13"/>
      <c r="B1416" s="13"/>
      <c r="C1416" s="13"/>
      <c r="D1416" s="13"/>
      <c r="E1416" s="13"/>
    </row>
    <row r="1417" spans="1:5" x14ac:dyDescent="0.3">
      <c r="A1417" s="13"/>
      <c r="B1417" s="13"/>
      <c r="C1417" s="13"/>
      <c r="D1417" s="13"/>
      <c r="E1417" s="13"/>
    </row>
    <row r="1418" spans="1:5" x14ac:dyDescent="0.3">
      <c r="A1418" s="13"/>
      <c r="B1418" s="13"/>
      <c r="C1418" s="13"/>
      <c r="D1418" s="13"/>
      <c r="E1418" s="13"/>
    </row>
    <row r="1419" spans="1:5" x14ac:dyDescent="0.3">
      <c r="A1419" s="13"/>
      <c r="B1419" s="13"/>
      <c r="C1419" s="13"/>
      <c r="D1419" s="13"/>
      <c r="E1419" s="13"/>
    </row>
    <row r="1420" spans="1:5" x14ac:dyDescent="0.3">
      <c r="A1420" s="13"/>
      <c r="B1420" s="13"/>
      <c r="C1420" s="13"/>
      <c r="D1420" s="13"/>
      <c r="E1420" s="13"/>
    </row>
    <row r="1421" spans="1:5" x14ac:dyDescent="0.3">
      <c r="A1421" s="13"/>
      <c r="B1421" s="13"/>
      <c r="C1421" s="13"/>
      <c r="D1421" s="13"/>
      <c r="E1421" s="13"/>
    </row>
    <row r="1422" spans="1:5" x14ac:dyDescent="0.3">
      <c r="A1422" s="13"/>
      <c r="B1422" s="13"/>
      <c r="C1422" s="13"/>
      <c r="D1422" s="13"/>
      <c r="E1422" s="13"/>
    </row>
    <row r="1423" spans="1:5" x14ac:dyDescent="0.3">
      <c r="A1423" s="13"/>
      <c r="B1423" s="13"/>
      <c r="C1423" s="13"/>
      <c r="D1423" s="13"/>
      <c r="E1423" s="13"/>
    </row>
    <row r="1424" spans="1:5" x14ac:dyDescent="0.3">
      <c r="A1424" s="13"/>
      <c r="B1424" s="13"/>
      <c r="C1424" s="13"/>
      <c r="D1424" s="13"/>
      <c r="E1424" s="13"/>
    </row>
    <row r="1425" spans="1:5" x14ac:dyDescent="0.3">
      <c r="A1425" s="13"/>
      <c r="B1425" s="13"/>
      <c r="C1425" s="13"/>
      <c r="D1425" s="13"/>
      <c r="E1425" s="13"/>
    </row>
    <row r="1426" spans="1:5" x14ac:dyDescent="0.3">
      <c r="A1426" s="13"/>
      <c r="B1426" s="13"/>
      <c r="C1426" s="13"/>
      <c r="D1426" s="13"/>
      <c r="E1426" s="13"/>
    </row>
    <row r="1427" spans="1:5" x14ac:dyDescent="0.3">
      <c r="A1427" s="13"/>
      <c r="B1427" s="13"/>
      <c r="C1427" s="13"/>
      <c r="D1427" s="13"/>
      <c r="E1427" s="13"/>
    </row>
    <row r="1428" spans="1:5" x14ac:dyDescent="0.3">
      <c r="A1428" s="13"/>
      <c r="B1428" s="13"/>
      <c r="C1428" s="13"/>
      <c r="D1428" s="13"/>
      <c r="E1428" s="13"/>
    </row>
    <row r="1429" spans="1:5" x14ac:dyDescent="0.3">
      <c r="A1429" s="13"/>
      <c r="B1429" s="13"/>
      <c r="C1429" s="13"/>
      <c r="D1429" s="13"/>
      <c r="E1429" s="13"/>
    </row>
    <row r="1430" spans="1:5" x14ac:dyDescent="0.3">
      <c r="A1430" s="13"/>
      <c r="B1430" s="13"/>
      <c r="C1430" s="13"/>
      <c r="D1430" s="13"/>
      <c r="E1430" s="13"/>
    </row>
    <row r="1431" spans="1:5" x14ac:dyDescent="0.3">
      <c r="A1431" s="13"/>
      <c r="B1431" s="13"/>
      <c r="C1431" s="13"/>
      <c r="D1431" s="13"/>
      <c r="E1431" s="13"/>
    </row>
    <row r="1432" spans="1:5" x14ac:dyDescent="0.3">
      <c r="A1432" s="13"/>
      <c r="B1432" s="13"/>
      <c r="C1432" s="13"/>
      <c r="D1432" s="13"/>
      <c r="E1432" s="13"/>
    </row>
    <row r="1433" spans="1:5" x14ac:dyDescent="0.3">
      <c r="A1433" s="13"/>
      <c r="B1433" s="13"/>
      <c r="C1433" s="13"/>
      <c r="D1433" s="13"/>
      <c r="E1433" s="13"/>
    </row>
    <row r="1434" spans="1:5" x14ac:dyDescent="0.3">
      <c r="A1434" s="13"/>
      <c r="B1434" s="13"/>
      <c r="C1434" s="13"/>
      <c r="D1434" s="13"/>
      <c r="E1434" s="13"/>
    </row>
    <row r="1435" spans="1:5" x14ac:dyDescent="0.3">
      <c r="A1435" s="13"/>
      <c r="B1435" s="13"/>
      <c r="C1435" s="13"/>
      <c r="D1435" s="13"/>
      <c r="E1435" s="13"/>
    </row>
    <row r="1436" spans="1:5" x14ac:dyDescent="0.3">
      <c r="A1436" s="13"/>
      <c r="B1436" s="13"/>
      <c r="C1436" s="13"/>
      <c r="D1436" s="13"/>
      <c r="E1436" s="13"/>
    </row>
    <row r="1437" spans="1:5" x14ac:dyDescent="0.3">
      <c r="A1437" s="13"/>
      <c r="B1437" s="13"/>
      <c r="C1437" s="13"/>
      <c r="D1437" s="13"/>
      <c r="E1437" s="13"/>
    </row>
    <row r="1438" spans="1:5" x14ac:dyDescent="0.3">
      <c r="A1438" s="13"/>
      <c r="B1438" s="13"/>
      <c r="C1438" s="13"/>
      <c r="D1438" s="13"/>
      <c r="E1438" s="13"/>
    </row>
    <row r="1439" spans="1:5" x14ac:dyDescent="0.3">
      <c r="A1439" s="13"/>
      <c r="B1439" s="13"/>
      <c r="C1439" s="13"/>
      <c r="D1439" s="13"/>
      <c r="E1439" s="13"/>
    </row>
    <row r="1440" spans="1:5" x14ac:dyDescent="0.3">
      <c r="A1440" s="13"/>
      <c r="B1440" s="13"/>
      <c r="C1440" s="13"/>
      <c r="D1440" s="13"/>
      <c r="E1440" s="13"/>
    </row>
    <row r="1441" spans="1:5" x14ac:dyDescent="0.3">
      <c r="A1441" s="13"/>
      <c r="B1441" s="13"/>
      <c r="C1441" s="13"/>
      <c r="D1441" s="13"/>
      <c r="E1441" s="13"/>
    </row>
    <row r="1442" spans="1:5" x14ac:dyDescent="0.3">
      <c r="A1442" s="13"/>
      <c r="B1442" s="13"/>
      <c r="C1442" s="13"/>
      <c r="D1442" s="13"/>
      <c r="E1442" s="13"/>
    </row>
    <row r="1443" spans="1:5" x14ac:dyDescent="0.3">
      <c r="A1443" s="13"/>
      <c r="B1443" s="13"/>
      <c r="C1443" s="13"/>
      <c r="D1443" s="13"/>
      <c r="E1443" s="13"/>
    </row>
    <row r="1444" spans="1:5" x14ac:dyDescent="0.3">
      <c r="A1444" s="13"/>
      <c r="B1444" s="13"/>
      <c r="C1444" s="13"/>
      <c r="D1444" s="13"/>
      <c r="E1444" s="13"/>
    </row>
    <row r="1445" spans="1:5" x14ac:dyDescent="0.3">
      <c r="A1445" s="13"/>
      <c r="B1445" s="13"/>
      <c r="C1445" s="13"/>
      <c r="D1445" s="13"/>
      <c r="E1445" s="13"/>
    </row>
    <row r="1446" spans="1:5" x14ac:dyDescent="0.3">
      <c r="A1446" s="13"/>
      <c r="B1446" s="13"/>
      <c r="C1446" s="13"/>
      <c r="D1446" s="13"/>
      <c r="E1446" s="13"/>
    </row>
    <row r="1447" spans="1:5" x14ac:dyDescent="0.3">
      <c r="A1447" s="13"/>
      <c r="B1447" s="13"/>
      <c r="C1447" s="13"/>
      <c r="D1447" s="13"/>
      <c r="E1447" s="13"/>
    </row>
    <row r="1448" spans="1:5" x14ac:dyDescent="0.3">
      <c r="A1448" s="13"/>
      <c r="B1448" s="13"/>
      <c r="C1448" s="13"/>
      <c r="D1448" s="13"/>
      <c r="E1448" s="13"/>
    </row>
    <row r="1449" spans="1:5" x14ac:dyDescent="0.3">
      <c r="A1449" s="13"/>
      <c r="B1449" s="13"/>
      <c r="C1449" s="13"/>
      <c r="D1449" s="13"/>
      <c r="E1449" s="13"/>
    </row>
    <row r="1450" spans="1:5" x14ac:dyDescent="0.3">
      <c r="A1450" s="13"/>
      <c r="B1450" s="13"/>
      <c r="C1450" s="13"/>
      <c r="D1450" s="13"/>
      <c r="E1450" s="13"/>
    </row>
    <row r="1451" spans="1:5" x14ac:dyDescent="0.3">
      <c r="A1451" s="13"/>
      <c r="B1451" s="13"/>
      <c r="C1451" s="13"/>
      <c r="D1451" s="13"/>
      <c r="E1451" s="13"/>
    </row>
    <row r="1452" spans="1:5" x14ac:dyDescent="0.3">
      <c r="A1452" s="13"/>
      <c r="B1452" s="13"/>
      <c r="C1452" s="13"/>
      <c r="D1452" s="13"/>
      <c r="E1452" s="13"/>
    </row>
    <row r="1453" spans="1:5" x14ac:dyDescent="0.3">
      <c r="A1453" s="13"/>
      <c r="B1453" s="13"/>
      <c r="C1453" s="13"/>
      <c r="D1453" s="13"/>
      <c r="E1453" s="13"/>
    </row>
    <row r="1454" spans="1:5" x14ac:dyDescent="0.3">
      <c r="A1454" s="13"/>
      <c r="B1454" s="13"/>
      <c r="C1454" s="13"/>
      <c r="D1454" s="13"/>
      <c r="E1454" s="13"/>
    </row>
    <row r="1455" spans="1:5" x14ac:dyDescent="0.3">
      <c r="A1455" s="13"/>
      <c r="B1455" s="13"/>
      <c r="C1455" s="13"/>
      <c r="D1455" s="13"/>
      <c r="E1455" s="13"/>
    </row>
    <row r="1456" spans="1:5" x14ac:dyDescent="0.3">
      <c r="A1456" s="13"/>
      <c r="B1456" s="13"/>
      <c r="C1456" s="13"/>
      <c r="D1456" s="13"/>
      <c r="E1456" s="13"/>
    </row>
    <row r="1457" spans="1:5" x14ac:dyDescent="0.3">
      <c r="A1457" s="13"/>
      <c r="B1457" s="13"/>
      <c r="C1457" s="13"/>
      <c r="D1457" s="13"/>
      <c r="E1457" s="13"/>
    </row>
    <row r="1458" spans="1:5" x14ac:dyDescent="0.3">
      <c r="A1458" s="13"/>
      <c r="B1458" s="13"/>
      <c r="C1458" s="13"/>
      <c r="D1458" s="13"/>
      <c r="E1458" s="13"/>
    </row>
    <row r="1459" spans="1:5" x14ac:dyDescent="0.3">
      <c r="A1459" s="13"/>
      <c r="B1459" s="13"/>
      <c r="C1459" s="13"/>
      <c r="D1459" s="13"/>
      <c r="E1459" s="13"/>
    </row>
    <row r="1460" spans="1:5" x14ac:dyDescent="0.3">
      <c r="A1460" s="13"/>
      <c r="B1460" s="13"/>
      <c r="C1460" s="13"/>
      <c r="D1460" s="13"/>
      <c r="E1460" s="13"/>
    </row>
    <row r="1461" spans="1:5" x14ac:dyDescent="0.3">
      <c r="A1461" s="13"/>
      <c r="B1461" s="13"/>
      <c r="C1461" s="13"/>
      <c r="D1461" s="13"/>
      <c r="E1461" s="13"/>
    </row>
    <row r="1462" spans="1:5" x14ac:dyDescent="0.3">
      <c r="A1462" s="13"/>
      <c r="B1462" s="13"/>
      <c r="C1462" s="13"/>
      <c r="D1462" s="13"/>
      <c r="E1462" s="13"/>
    </row>
    <row r="1463" spans="1:5" x14ac:dyDescent="0.3">
      <c r="A1463" s="13"/>
      <c r="B1463" s="13"/>
      <c r="C1463" s="13"/>
      <c r="D1463" s="13"/>
      <c r="E1463" s="13"/>
    </row>
    <row r="1464" spans="1:5" x14ac:dyDescent="0.3">
      <c r="A1464" s="13"/>
      <c r="B1464" s="13"/>
      <c r="C1464" s="13"/>
      <c r="D1464" s="13"/>
      <c r="E1464" s="13"/>
    </row>
    <row r="1465" spans="1:5" x14ac:dyDescent="0.3">
      <c r="A1465" s="13"/>
      <c r="B1465" s="13"/>
      <c r="C1465" s="13"/>
      <c r="D1465" s="13"/>
      <c r="E1465" s="13"/>
    </row>
    <row r="1466" spans="1:5" x14ac:dyDescent="0.3">
      <c r="A1466" s="13"/>
      <c r="B1466" s="13"/>
      <c r="C1466" s="13"/>
      <c r="D1466" s="13"/>
      <c r="E1466" s="13"/>
    </row>
    <row r="1467" spans="1:5" x14ac:dyDescent="0.3">
      <c r="A1467" s="13"/>
      <c r="B1467" s="13"/>
      <c r="C1467" s="13"/>
      <c r="D1467" s="13"/>
      <c r="E1467" s="13"/>
    </row>
    <row r="1468" spans="1:5" x14ac:dyDescent="0.3">
      <c r="A1468" s="13"/>
      <c r="B1468" s="13"/>
      <c r="C1468" s="13"/>
      <c r="D1468" s="13"/>
      <c r="E1468" s="13"/>
    </row>
    <row r="1469" spans="1:5" x14ac:dyDescent="0.3">
      <c r="A1469" s="13"/>
      <c r="B1469" s="13"/>
      <c r="C1469" s="13"/>
      <c r="D1469" s="13"/>
      <c r="E1469" s="13"/>
    </row>
    <row r="1470" spans="1:5" x14ac:dyDescent="0.3">
      <c r="A1470" s="13"/>
      <c r="B1470" s="13"/>
      <c r="C1470" s="13"/>
      <c r="D1470" s="13"/>
      <c r="E1470" s="13"/>
    </row>
    <row r="1471" spans="1:5" x14ac:dyDescent="0.3">
      <c r="A1471" s="13"/>
      <c r="B1471" s="13"/>
      <c r="C1471" s="13"/>
      <c r="D1471" s="13"/>
      <c r="E1471" s="13"/>
    </row>
    <row r="1472" spans="1:5" x14ac:dyDescent="0.3">
      <c r="A1472" s="13"/>
      <c r="B1472" s="13"/>
      <c r="C1472" s="13"/>
      <c r="D1472" s="13"/>
      <c r="E1472" s="13"/>
    </row>
    <row r="1473" spans="1:5" x14ac:dyDescent="0.3">
      <c r="A1473" s="13"/>
      <c r="B1473" s="13"/>
      <c r="C1473" s="13"/>
      <c r="D1473" s="13"/>
      <c r="E1473" s="13"/>
    </row>
    <row r="1474" spans="1:5" x14ac:dyDescent="0.3">
      <c r="A1474" s="13"/>
      <c r="B1474" s="13"/>
      <c r="C1474" s="13"/>
      <c r="D1474" s="13"/>
      <c r="E1474" s="13"/>
    </row>
    <row r="1475" spans="1:5" x14ac:dyDescent="0.3">
      <c r="A1475" s="13"/>
      <c r="B1475" s="13"/>
      <c r="C1475" s="13"/>
      <c r="D1475" s="13"/>
      <c r="E1475" s="13"/>
    </row>
    <row r="1476" spans="1:5" x14ac:dyDescent="0.3">
      <c r="A1476" s="13"/>
      <c r="B1476" s="13"/>
      <c r="C1476" s="13"/>
      <c r="D1476" s="13"/>
      <c r="E1476" s="13"/>
    </row>
    <row r="1477" spans="1:5" x14ac:dyDescent="0.3">
      <c r="A1477" s="13"/>
      <c r="B1477" s="13"/>
      <c r="C1477" s="13"/>
      <c r="D1477" s="13"/>
      <c r="E1477" s="13"/>
    </row>
    <row r="1478" spans="1:5" x14ac:dyDescent="0.3">
      <c r="A1478" s="13"/>
      <c r="B1478" s="13"/>
      <c r="C1478" s="13"/>
      <c r="D1478" s="13"/>
      <c r="E1478" s="13"/>
    </row>
    <row r="1479" spans="1:5" x14ac:dyDescent="0.3">
      <c r="A1479" s="13"/>
      <c r="B1479" s="13"/>
      <c r="C1479" s="13"/>
      <c r="D1479" s="13"/>
      <c r="E1479" s="13"/>
    </row>
    <row r="1480" spans="1:5" x14ac:dyDescent="0.3">
      <c r="A1480" s="13"/>
      <c r="B1480" s="13"/>
      <c r="C1480" s="13"/>
      <c r="D1480" s="13"/>
      <c r="E1480" s="13"/>
    </row>
    <row r="1481" spans="1:5" x14ac:dyDescent="0.3">
      <c r="A1481" s="13"/>
      <c r="B1481" s="13"/>
      <c r="C1481" s="13"/>
      <c r="D1481" s="13"/>
      <c r="E1481" s="13"/>
    </row>
    <row r="1482" spans="1:5" x14ac:dyDescent="0.3">
      <c r="A1482" s="13"/>
      <c r="B1482" s="13"/>
      <c r="C1482" s="13"/>
      <c r="D1482" s="13"/>
      <c r="E1482" s="13"/>
    </row>
    <row r="1483" spans="1:5" x14ac:dyDescent="0.3">
      <c r="A1483" s="13"/>
      <c r="B1483" s="13"/>
      <c r="C1483" s="13"/>
      <c r="D1483" s="13"/>
      <c r="E1483" s="13"/>
    </row>
    <row r="1484" spans="1:5" x14ac:dyDescent="0.3">
      <c r="A1484" s="13"/>
      <c r="B1484" s="13"/>
      <c r="C1484" s="13"/>
      <c r="D1484" s="13"/>
      <c r="E1484" s="13"/>
    </row>
    <row r="1485" spans="1:5" x14ac:dyDescent="0.3">
      <c r="A1485" s="13"/>
      <c r="B1485" s="13"/>
      <c r="C1485" s="13"/>
      <c r="D1485" s="13"/>
      <c r="E1485" s="13"/>
    </row>
    <row r="1486" spans="1:5" x14ac:dyDescent="0.3">
      <c r="A1486" s="13"/>
      <c r="B1486" s="13"/>
      <c r="C1486" s="13"/>
      <c r="D1486" s="13"/>
      <c r="E1486" s="13"/>
    </row>
    <row r="1487" spans="1:5" x14ac:dyDescent="0.3">
      <c r="A1487" s="13"/>
      <c r="B1487" s="13"/>
      <c r="C1487" s="13"/>
      <c r="D1487" s="13"/>
      <c r="E1487" s="13"/>
    </row>
    <row r="1488" spans="1:5" x14ac:dyDescent="0.3">
      <c r="A1488" s="13"/>
      <c r="B1488" s="13"/>
      <c r="C1488" s="13"/>
      <c r="D1488" s="13"/>
      <c r="E1488" s="13"/>
    </row>
    <row r="1489" spans="1:5" x14ac:dyDescent="0.3">
      <c r="A1489" s="13"/>
      <c r="B1489" s="13"/>
      <c r="C1489" s="13"/>
      <c r="D1489" s="13"/>
      <c r="E1489" s="13"/>
    </row>
    <row r="1490" spans="1:5" x14ac:dyDescent="0.3">
      <c r="A1490" s="13"/>
      <c r="B1490" s="13"/>
      <c r="C1490" s="13"/>
      <c r="D1490" s="13"/>
      <c r="E1490" s="13"/>
    </row>
    <row r="1491" spans="1:5" x14ac:dyDescent="0.3">
      <c r="A1491" s="13"/>
      <c r="B1491" s="13"/>
      <c r="C1491" s="13"/>
      <c r="D1491" s="13"/>
      <c r="E1491" s="13"/>
    </row>
    <row r="1492" spans="1:5" x14ac:dyDescent="0.3">
      <c r="A1492" s="13"/>
      <c r="B1492" s="13"/>
      <c r="C1492" s="13"/>
      <c r="D1492" s="13"/>
      <c r="E1492" s="13"/>
    </row>
    <row r="1493" spans="1:5" x14ac:dyDescent="0.3">
      <c r="A1493" s="13"/>
      <c r="B1493" s="13"/>
      <c r="C1493" s="13"/>
      <c r="D1493" s="13"/>
      <c r="E1493" s="13"/>
    </row>
    <row r="1494" spans="1:5" x14ac:dyDescent="0.3">
      <c r="A1494" s="13"/>
      <c r="B1494" s="13"/>
      <c r="C1494" s="13"/>
      <c r="D1494" s="13"/>
      <c r="E1494" s="13"/>
    </row>
    <row r="1495" spans="1:5" x14ac:dyDescent="0.3">
      <c r="A1495" s="13"/>
      <c r="B1495" s="13"/>
      <c r="C1495" s="13"/>
      <c r="D1495" s="13"/>
      <c r="E1495" s="13"/>
    </row>
    <row r="1496" spans="1:5" x14ac:dyDescent="0.3">
      <c r="A1496" s="13"/>
      <c r="B1496" s="13"/>
      <c r="C1496" s="13"/>
      <c r="D1496" s="13"/>
      <c r="E1496" s="13"/>
    </row>
    <row r="1497" spans="1:5" x14ac:dyDescent="0.3">
      <c r="A1497" s="13"/>
      <c r="B1497" s="13"/>
      <c r="C1497" s="13"/>
      <c r="D1497" s="13"/>
      <c r="E1497" s="13"/>
    </row>
    <row r="1498" spans="1:5" x14ac:dyDescent="0.3">
      <c r="A1498" s="13"/>
      <c r="B1498" s="13"/>
      <c r="C1498" s="13"/>
      <c r="D1498" s="13"/>
      <c r="E1498" s="13"/>
    </row>
    <row r="1499" spans="1:5" x14ac:dyDescent="0.3">
      <c r="A1499" s="13"/>
      <c r="B1499" s="13"/>
      <c r="C1499" s="13"/>
      <c r="D1499" s="13"/>
      <c r="E1499" s="13"/>
    </row>
    <row r="1500" spans="1:5" x14ac:dyDescent="0.3">
      <c r="A1500" s="13"/>
      <c r="B1500" s="13"/>
      <c r="C1500" s="13"/>
      <c r="D1500" s="13"/>
      <c r="E1500" s="13"/>
    </row>
    <row r="1501" spans="1:5" x14ac:dyDescent="0.3">
      <c r="A1501" s="13"/>
      <c r="B1501" s="13"/>
      <c r="C1501" s="13"/>
      <c r="D1501" s="13"/>
      <c r="E1501" s="13"/>
    </row>
    <row r="1502" spans="1:5" x14ac:dyDescent="0.3">
      <c r="A1502" s="13"/>
      <c r="B1502" s="13"/>
      <c r="C1502" s="13"/>
      <c r="D1502" s="13"/>
      <c r="E1502" s="13"/>
    </row>
    <row r="1503" spans="1:5" x14ac:dyDescent="0.3">
      <c r="A1503" s="13"/>
      <c r="B1503" s="13"/>
      <c r="C1503" s="13"/>
      <c r="D1503" s="13"/>
      <c r="E1503" s="13"/>
    </row>
    <row r="1504" spans="1:5" x14ac:dyDescent="0.3">
      <c r="A1504" s="13"/>
      <c r="B1504" s="13"/>
      <c r="C1504" s="13"/>
      <c r="D1504" s="13"/>
      <c r="E1504" s="13"/>
    </row>
    <row r="1505" spans="1:5" x14ac:dyDescent="0.3">
      <c r="A1505" s="13"/>
      <c r="B1505" s="13"/>
      <c r="C1505" s="13"/>
      <c r="D1505" s="13"/>
      <c r="E1505" s="13"/>
    </row>
    <row r="1506" spans="1:5" x14ac:dyDescent="0.3">
      <c r="A1506" s="13"/>
      <c r="B1506" s="13"/>
      <c r="C1506" s="13"/>
      <c r="D1506" s="13"/>
      <c r="E1506" s="13"/>
    </row>
    <row r="1507" spans="1:5" x14ac:dyDescent="0.3">
      <c r="A1507" s="13"/>
      <c r="B1507" s="13"/>
      <c r="C1507" s="13"/>
      <c r="D1507" s="13"/>
      <c r="E1507" s="13"/>
    </row>
    <row r="1508" spans="1:5" x14ac:dyDescent="0.3">
      <c r="A1508" s="13"/>
      <c r="B1508" s="13"/>
      <c r="C1508" s="13"/>
      <c r="D1508" s="13"/>
      <c r="E1508" s="13"/>
    </row>
    <row r="1509" spans="1:5" x14ac:dyDescent="0.3">
      <c r="A1509" s="13"/>
      <c r="B1509" s="13"/>
      <c r="C1509" s="13"/>
      <c r="D1509" s="13"/>
      <c r="E1509" s="13"/>
    </row>
    <row r="1510" spans="1:5" x14ac:dyDescent="0.3">
      <c r="A1510" s="13"/>
      <c r="B1510" s="13"/>
      <c r="C1510" s="13"/>
      <c r="D1510" s="13"/>
      <c r="E1510" s="13"/>
    </row>
    <row r="1511" spans="1:5" x14ac:dyDescent="0.3">
      <c r="A1511" s="13"/>
      <c r="B1511" s="13"/>
      <c r="C1511" s="13"/>
      <c r="D1511" s="13"/>
      <c r="E1511" s="13"/>
    </row>
    <row r="1512" spans="1:5" x14ac:dyDescent="0.3">
      <c r="A1512" s="13"/>
      <c r="B1512" s="13"/>
      <c r="C1512" s="13"/>
      <c r="D1512" s="13"/>
      <c r="E1512" s="13"/>
    </row>
    <row r="1513" spans="1:5" x14ac:dyDescent="0.3">
      <c r="A1513" s="13"/>
      <c r="B1513" s="13"/>
      <c r="C1513" s="13"/>
      <c r="D1513" s="13"/>
      <c r="E1513" s="13"/>
    </row>
    <row r="1514" spans="1:5" x14ac:dyDescent="0.3">
      <c r="A1514" s="13"/>
      <c r="B1514" s="13"/>
      <c r="C1514" s="13"/>
      <c r="D1514" s="13"/>
      <c r="E1514" s="13"/>
    </row>
    <row r="1515" spans="1:5" x14ac:dyDescent="0.3">
      <c r="A1515" s="13"/>
      <c r="B1515" s="13"/>
      <c r="C1515" s="13"/>
      <c r="D1515" s="13"/>
      <c r="E1515" s="13"/>
    </row>
    <row r="1516" spans="1:5" x14ac:dyDescent="0.3">
      <c r="A1516" s="13"/>
      <c r="B1516" s="13"/>
      <c r="C1516" s="13"/>
      <c r="D1516" s="13"/>
      <c r="E1516" s="13"/>
    </row>
    <row r="1517" spans="1:5" x14ac:dyDescent="0.3">
      <c r="A1517" s="13"/>
      <c r="B1517" s="13"/>
      <c r="C1517" s="13"/>
      <c r="D1517" s="13"/>
      <c r="E1517" s="13"/>
    </row>
    <row r="1518" spans="1:5" x14ac:dyDescent="0.3">
      <c r="A1518" s="13"/>
      <c r="B1518" s="13"/>
      <c r="C1518" s="13"/>
      <c r="D1518" s="13"/>
      <c r="E1518" s="13"/>
    </row>
    <row r="1519" spans="1:5" x14ac:dyDescent="0.3">
      <c r="A1519" s="13"/>
      <c r="B1519" s="13"/>
      <c r="C1519" s="13"/>
      <c r="D1519" s="13"/>
      <c r="E1519" s="13"/>
    </row>
    <row r="1520" spans="1:5" x14ac:dyDescent="0.3">
      <c r="A1520" s="13"/>
      <c r="B1520" s="13"/>
      <c r="C1520" s="13"/>
      <c r="D1520" s="13"/>
      <c r="E1520" s="13"/>
    </row>
    <row r="1521" spans="1:5" x14ac:dyDescent="0.3">
      <c r="A1521" s="13"/>
      <c r="B1521" s="13"/>
      <c r="C1521" s="13"/>
      <c r="D1521" s="13"/>
      <c r="E1521" s="13"/>
    </row>
    <row r="1522" spans="1:5" x14ac:dyDescent="0.3">
      <c r="A1522" s="13"/>
      <c r="B1522" s="13"/>
      <c r="C1522" s="13"/>
      <c r="D1522" s="13"/>
      <c r="E1522" s="13"/>
    </row>
    <row r="1523" spans="1:5" x14ac:dyDescent="0.3">
      <c r="A1523" s="13"/>
      <c r="B1523" s="13"/>
      <c r="C1523" s="13"/>
      <c r="D1523" s="13"/>
      <c r="E1523" s="13"/>
    </row>
    <row r="1524" spans="1:5" x14ac:dyDescent="0.3">
      <c r="A1524" s="13"/>
      <c r="B1524" s="13"/>
      <c r="C1524" s="13"/>
      <c r="D1524" s="13"/>
      <c r="E1524" s="13"/>
    </row>
    <row r="1525" spans="1:5" x14ac:dyDescent="0.3">
      <c r="A1525" s="13"/>
      <c r="B1525" s="13"/>
      <c r="C1525" s="13"/>
      <c r="D1525" s="13"/>
      <c r="E1525" s="13"/>
    </row>
    <row r="1526" spans="1:5" x14ac:dyDescent="0.3">
      <c r="A1526" s="13"/>
      <c r="B1526" s="13"/>
      <c r="C1526" s="13"/>
      <c r="D1526" s="13"/>
      <c r="E1526" s="13"/>
    </row>
    <row r="1527" spans="1:5" x14ac:dyDescent="0.3">
      <c r="A1527" s="13"/>
      <c r="B1527" s="13"/>
      <c r="C1527" s="13"/>
      <c r="D1527" s="13"/>
      <c r="E1527" s="13"/>
    </row>
    <row r="1528" spans="1:5" x14ac:dyDescent="0.3">
      <c r="A1528" s="13"/>
      <c r="B1528" s="13"/>
      <c r="C1528" s="13"/>
      <c r="D1528" s="13"/>
      <c r="E1528" s="13"/>
    </row>
    <row r="1529" spans="1:5" x14ac:dyDescent="0.3">
      <c r="A1529" s="13"/>
      <c r="B1529" s="13"/>
      <c r="C1529" s="13"/>
      <c r="D1529" s="13"/>
      <c r="E1529" s="13"/>
    </row>
    <row r="1530" spans="1:5" x14ac:dyDescent="0.3">
      <c r="A1530" s="13"/>
      <c r="B1530" s="13"/>
      <c r="C1530" s="13"/>
      <c r="D1530" s="13"/>
      <c r="E1530" s="13"/>
    </row>
    <row r="1531" spans="1:5" x14ac:dyDescent="0.3">
      <c r="A1531" s="13"/>
      <c r="B1531" s="13"/>
      <c r="C1531" s="13"/>
      <c r="D1531" s="13"/>
      <c r="E1531" s="13"/>
    </row>
    <row r="1532" spans="1:5" x14ac:dyDescent="0.3">
      <c r="A1532" s="13"/>
      <c r="B1532" s="13"/>
      <c r="C1532" s="13"/>
      <c r="D1532" s="13"/>
      <c r="E1532" s="13"/>
    </row>
    <row r="1533" spans="1:5" x14ac:dyDescent="0.3">
      <c r="A1533" s="13"/>
      <c r="B1533" s="13"/>
      <c r="C1533" s="13"/>
      <c r="D1533" s="13"/>
      <c r="E1533" s="13"/>
    </row>
    <row r="1534" spans="1:5" x14ac:dyDescent="0.3">
      <c r="A1534" s="13"/>
      <c r="B1534" s="13"/>
      <c r="C1534" s="13"/>
      <c r="D1534" s="13"/>
      <c r="E1534" s="13"/>
    </row>
    <row r="1535" spans="1:5" x14ac:dyDescent="0.3">
      <c r="A1535" s="13"/>
      <c r="B1535" s="13"/>
      <c r="C1535" s="13"/>
      <c r="D1535" s="13"/>
      <c r="E1535" s="13"/>
    </row>
    <row r="1536" spans="1:5" x14ac:dyDescent="0.3">
      <c r="A1536" s="13"/>
      <c r="B1536" s="13"/>
      <c r="C1536" s="13"/>
      <c r="D1536" s="13"/>
      <c r="E1536" s="13"/>
    </row>
    <row r="1537" spans="1:5" x14ac:dyDescent="0.3">
      <c r="A1537" s="13"/>
      <c r="B1537" s="13"/>
      <c r="C1537" s="13"/>
      <c r="D1537" s="13"/>
      <c r="E1537" s="13"/>
    </row>
    <row r="1538" spans="1:5" x14ac:dyDescent="0.3">
      <c r="A1538" s="13"/>
      <c r="B1538" s="13"/>
      <c r="C1538" s="13"/>
      <c r="D1538" s="13"/>
      <c r="E1538" s="13"/>
    </row>
    <row r="1539" spans="1:5" x14ac:dyDescent="0.3">
      <c r="A1539" s="13"/>
      <c r="B1539" s="13"/>
      <c r="C1539" s="13"/>
      <c r="D1539" s="13"/>
      <c r="E1539" s="13"/>
    </row>
    <row r="1540" spans="1:5" x14ac:dyDescent="0.3">
      <c r="A1540" s="13"/>
      <c r="B1540" s="13"/>
      <c r="C1540" s="13"/>
      <c r="D1540" s="13"/>
      <c r="E1540" s="13"/>
    </row>
    <row r="1541" spans="1:5" x14ac:dyDescent="0.3">
      <c r="A1541" s="13"/>
      <c r="B1541" s="13"/>
      <c r="C1541" s="13"/>
      <c r="D1541" s="13"/>
      <c r="E1541" s="13"/>
    </row>
    <row r="1542" spans="1:5" x14ac:dyDescent="0.3">
      <c r="A1542" s="13"/>
      <c r="B1542" s="13"/>
      <c r="C1542" s="13"/>
      <c r="D1542" s="13"/>
      <c r="E1542" s="13"/>
    </row>
    <row r="1543" spans="1:5" x14ac:dyDescent="0.3">
      <c r="A1543" s="13"/>
      <c r="B1543" s="13"/>
      <c r="C1543" s="13"/>
      <c r="D1543" s="13"/>
      <c r="E1543" s="13"/>
    </row>
    <row r="1544" spans="1:5" x14ac:dyDescent="0.3">
      <c r="A1544" s="13"/>
      <c r="B1544" s="13"/>
      <c r="C1544" s="13"/>
      <c r="D1544" s="13"/>
      <c r="E1544" s="13"/>
    </row>
    <row r="1545" spans="1:5" x14ac:dyDescent="0.3">
      <c r="A1545" s="13"/>
      <c r="B1545" s="13"/>
      <c r="C1545" s="13"/>
      <c r="D1545" s="13"/>
      <c r="E1545" s="13"/>
    </row>
    <row r="1546" spans="1:5" x14ac:dyDescent="0.3">
      <c r="A1546" s="13"/>
      <c r="B1546" s="13"/>
      <c r="C1546" s="13"/>
      <c r="D1546" s="13"/>
      <c r="E1546" s="13"/>
    </row>
    <row r="1547" spans="1:5" x14ac:dyDescent="0.3">
      <c r="A1547" s="13"/>
      <c r="B1547" s="13"/>
      <c r="C1547" s="13"/>
      <c r="D1547" s="13"/>
      <c r="E1547" s="13"/>
    </row>
    <row r="1548" spans="1:5" x14ac:dyDescent="0.3">
      <c r="A1548" s="13"/>
      <c r="B1548" s="13"/>
      <c r="C1548" s="13"/>
      <c r="D1548" s="13"/>
      <c r="E1548" s="13"/>
    </row>
    <row r="1549" spans="1:5" x14ac:dyDescent="0.3">
      <c r="A1549" s="13"/>
      <c r="B1549" s="13"/>
      <c r="C1549" s="13"/>
      <c r="D1549" s="13"/>
      <c r="E1549" s="13"/>
    </row>
    <row r="1550" spans="1:5" x14ac:dyDescent="0.3">
      <c r="A1550" s="13"/>
      <c r="B1550" s="13"/>
      <c r="C1550" s="13"/>
      <c r="D1550" s="13"/>
      <c r="E1550" s="13"/>
    </row>
    <row r="1551" spans="1:5" x14ac:dyDescent="0.3">
      <c r="A1551" s="13"/>
      <c r="B1551" s="13"/>
      <c r="C1551" s="13"/>
      <c r="D1551" s="13"/>
      <c r="E1551" s="13"/>
    </row>
    <row r="1552" spans="1:5" x14ac:dyDescent="0.3">
      <c r="A1552" s="13"/>
      <c r="B1552" s="13"/>
      <c r="C1552" s="13"/>
      <c r="D1552" s="13"/>
      <c r="E1552" s="13"/>
    </row>
    <row r="1553" spans="1:5" x14ac:dyDescent="0.3">
      <c r="A1553" s="13"/>
      <c r="B1553" s="13"/>
      <c r="C1553" s="13"/>
      <c r="D1553" s="13"/>
      <c r="E1553" s="13"/>
    </row>
    <row r="1554" spans="1:5" x14ac:dyDescent="0.3">
      <c r="A1554" s="13"/>
      <c r="B1554" s="13"/>
      <c r="C1554" s="13"/>
      <c r="D1554" s="13"/>
      <c r="E1554" s="13"/>
    </row>
    <row r="1555" spans="1:5" x14ac:dyDescent="0.3">
      <c r="A1555" s="13"/>
      <c r="B1555" s="13"/>
      <c r="C1555" s="13"/>
      <c r="D1555" s="13"/>
      <c r="E1555" s="13"/>
    </row>
    <row r="1556" spans="1:5" x14ac:dyDescent="0.3">
      <c r="A1556" s="13"/>
      <c r="B1556" s="13"/>
      <c r="C1556" s="13"/>
      <c r="D1556" s="13"/>
      <c r="E1556" s="13"/>
    </row>
    <row r="1557" spans="1:5" x14ac:dyDescent="0.3">
      <c r="A1557" s="13"/>
      <c r="B1557" s="13"/>
      <c r="C1557" s="13"/>
      <c r="D1557" s="13"/>
      <c r="E1557" s="13"/>
    </row>
    <row r="1558" spans="1:5" x14ac:dyDescent="0.3">
      <c r="A1558" s="13"/>
      <c r="B1558" s="13"/>
      <c r="C1558" s="13"/>
      <c r="D1558" s="13"/>
      <c r="E1558" s="13"/>
    </row>
    <row r="1559" spans="1:5" x14ac:dyDescent="0.3">
      <c r="A1559" s="13"/>
      <c r="B1559" s="13"/>
      <c r="C1559" s="13"/>
      <c r="D1559" s="13"/>
      <c r="E1559" s="13"/>
    </row>
    <row r="1560" spans="1:5" x14ac:dyDescent="0.3">
      <c r="A1560" s="13"/>
      <c r="B1560" s="13"/>
      <c r="C1560" s="13"/>
      <c r="D1560" s="13"/>
      <c r="E1560" s="13"/>
    </row>
    <row r="1561" spans="1:5" x14ac:dyDescent="0.3">
      <c r="A1561" s="13"/>
      <c r="B1561" s="13"/>
      <c r="C1561" s="13"/>
      <c r="D1561" s="13"/>
      <c r="E1561" s="13"/>
    </row>
    <row r="1562" spans="1:5" x14ac:dyDescent="0.3">
      <c r="A1562" s="13"/>
      <c r="B1562" s="13"/>
      <c r="C1562" s="13"/>
      <c r="D1562" s="13"/>
      <c r="E1562" s="13"/>
    </row>
    <row r="1563" spans="1:5" x14ac:dyDescent="0.3">
      <c r="A1563" s="13"/>
      <c r="B1563" s="13"/>
      <c r="C1563" s="13"/>
      <c r="D1563" s="13"/>
      <c r="E1563" s="13"/>
    </row>
    <row r="1564" spans="1:5" x14ac:dyDescent="0.3">
      <c r="A1564" s="13"/>
      <c r="B1564" s="13"/>
      <c r="C1564" s="13"/>
      <c r="D1564" s="13"/>
      <c r="E1564" s="13"/>
    </row>
    <row r="1565" spans="1:5" x14ac:dyDescent="0.3">
      <c r="A1565" s="13"/>
      <c r="B1565" s="13"/>
      <c r="C1565" s="13"/>
      <c r="D1565" s="13"/>
      <c r="E1565" s="13"/>
    </row>
    <row r="1566" spans="1:5" x14ac:dyDescent="0.3">
      <c r="A1566" s="13"/>
      <c r="B1566" s="13"/>
      <c r="C1566" s="13"/>
      <c r="D1566" s="13"/>
      <c r="E1566" s="13"/>
    </row>
    <row r="1567" spans="1:5" x14ac:dyDescent="0.3">
      <c r="A1567" s="13"/>
      <c r="B1567" s="13"/>
      <c r="C1567" s="13"/>
      <c r="D1567" s="13"/>
      <c r="E1567" s="13"/>
    </row>
    <row r="1568" spans="1:5" x14ac:dyDescent="0.3">
      <c r="A1568" s="13"/>
      <c r="B1568" s="13"/>
      <c r="C1568" s="13"/>
      <c r="D1568" s="13"/>
      <c r="E1568" s="13"/>
    </row>
    <row r="1569" spans="1:5" x14ac:dyDescent="0.3">
      <c r="A1569" s="13"/>
      <c r="B1569" s="13"/>
      <c r="C1569" s="13"/>
      <c r="D1569" s="13"/>
      <c r="E1569" s="13"/>
    </row>
    <row r="1570" spans="1:5" x14ac:dyDescent="0.3">
      <c r="A1570" s="13"/>
      <c r="B1570" s="13"/>
      <c r="C1570" s="13"/>
      <c r="D1570" s="13"/>
      <c r="E1570" s="13"/>
    </row>
    <row r="1571" spans="1:5" x14ac:dyDescent="0.3">
      <c r="A1571" s="13"/>
      <c r="B1571" s="13"/>
      <c r="C1571" s="13"/>
      <c r="D1571" s="13"/>
      <c r="E1571" s="13"/>
    </row>
    <row r="1572" spans="1:5" x14ac:dyDescent="0.3">
      <c r="A1572" s="13"/>
      <c r="B1572" s="13"/>
      <c r="C1572" s="13"/>
      <c r="D1572" s="13"/>
      <c r="E1572" s="13"/>
    </row>
    <row r="1573" spans="1:5" x14ac:dyDescent="0.3">
      <c r="A1573" s="13"/>
      <c r="B1573" s="13"/>
      <c r="C1573" s="13"/>
      <c r="D1573" s="13"/>
      <c r="E1573" s="13"/>
    </row>
    <row r="1574" spans="1:5" x14ac:dyDescent="0.3">
      <c r="A1574" s="13"/>
      <c r="B1574" s="13"/>
      <c r="C1574" s="13"/>
      <c r="D1574" s="13"/>
      <c r="E1574" s="13"/>
    </row>
    <row r="1575" spans="1:5" x14ac:dyDescent="0.3">
      <c r="A1575" s="13"/>
      <c r="B1575" s="13"/>
      <c r="C1575" s="13"/>
      <c r="D1575" s="13"/>
      <c r="E1575" s="13"/>
    </row>
    <row r="1576" spans="1:5" x14ac:dyDescent="0.3">
      <c r="A1576" s="13"/>
      <c r="B1576" s="13"/>
      <c r="C1576" s="13"/>
      <c r="D1576" s="13"/>
      <c r="E1576" s="13"/>
    </row>
    <row r="1577" spans="1:5" x14ac:dyDescent="0.3">
      <c r="A1577" s="13"/>
      <c r="B1577" s="13"/>
      <c r="C1577" s="13"/>
      <c r="D1577" s="13"/>
      <c r="E1577" s="13"/>
    </row>
    <row r="1578" spans="1:5" x14ac:dyDescent="0.3">
      <c r="A1578" s="13"/>
      <c r="B1578" s="13"/>
      <c r="C1578" s="13"/>
      <c r="D1578" s="13"/>
      <c r="E1578" s="13"/>
    </row>
    <row r="1579" spans="1:5" x14ac:dyDescent="0.3">
      <c r="A1579" s="13"/>
      <c r="B1579" s="13"/>
      <c r="C1579" s="13"/>
      <c r="D1579" s="13"/>
      <c r="E1579" s="13"/>
    </row>
    <row r="1580" spans="1:5" x14ac:dyDescent="0.3">
      <c r="A1580" s="13"/>
      <c r="B1580" s="13"/>
      <c r="C1580" s="13"/>
      <c r="D1580" s="13"/>
      <c r="E1580" s="13"/>
    </row>
    <row r="1581" spans="1:5" x14ac:dyDescent="0.3">
      <c r="A1581" s="13"/>
      <c r="B1581" s="13"/>
      <c r="C1581" s="13"/>
      <c r="D1581" s="13"/>
      <c r="E1581" s="13"/>
    </row>
    <row r="1582" spans="1:5" x14ac:dyDescent="0.3">
      <c r="A1582" s="13"/>
      <c r="B1582" s="13"/>
      <c r="C1582" s="13"/>
      <c r="D1582" s="13"/>
      <c r="E1582" s="13"/>
    </row>
    <row r="1583" spans="1:5" x14ac:dyDescent="0.3">
      <c r="A1583" s="13"/>
      <c r="B1583" s="13"/>
      <c r="C1583" s="13"/>
      <c r="D1583" s="13"/>
      <c r="E1583" s="13"/>
    </row>
    <row r="1584" spans="1:5" x14ac:dyDescent="0.3">
      <c r="A1584" s="13"/>
      <c r="B1584" s="13"/>
      <c r="C1584" s="13"/>
      <c r="D1584" s="13"/>
      <c r="E1584" s="13"/>
    </row>
    <row r="1585" spans="1:5" x14ac:dyDescent="0.3">
      <c r="A1585" s="13"/>
      <c r="B1585" s="13"/>
      <c r="C1585" s="13"/>
      <c r="D1585" s="13"/>
      <c r="E1585" s="13"/>
    </row>
    <row r="1586" spans="1:5" x14ac:dyDescent="0.3">
      <c r="A1586" s="13"/>
      <c r="B1586" s="13"/>
      <c r="C1586" s="13"/>
      <c r="D1586" s="13"/>
      <c r="E1586" s="13"/>
    </row>
    <row r="1587" spans="1:5" x14ac:dyDescent="0.3">
      <c r="A1587" s="13"/>
      <c r="B1587" s="13"/>
      <c r="C1587" s="13"/>
      <c r="D1587" s="13"/>
      <c r="E1587" s="13"/>
    </row>
    <row r="1588" spans="1:5" x14ac:dyDescent="0.3">
      <c r="A1588" s="13"/>
      <c r="B1588" s="13"/>
      <c r="C1588" s="13"/>
      <c r="D1588" s="13"/>
      <c r="E1588" s="13"/>
    </row>
    <row r="1589" spans="1:5" x14ac:dyDescent="0.3">
      <c r="A1589" s="13"/>
      <c r="B1589" s="13"/>
      <c r="C1589" s="13"/>
      <c r="D1589" s="13"/>
      <c r="E1589" s="13"/>
    </row>
    <row r="1590" spans="1:5" x14ac:dyDescent="0.3">
      <c r="A1590" s="13"/>
      <c r="B1590" s="13"/>
      <c r="C1590" s="13"/>
      <c r="D1590" s="13"/>
      <c r="E1590" s="13"/>
    </row>
    <row r="1591" spans="1:5" x14ac:dyDescent="0.3">
      <c r="A1591" s="13"/>
      <c r="B1591" s="13"/>
      <c r="C1591" s="13"/>
      <c r="D1591" s="13"/>
      <c r="E1591" s="13"/>
    </row>
    <row r="1592" spans="1:5" x14ac:dyDescent="0.3">
      <c r="A1592" s="13"/>
      <c r="B1592" s="13"/>
      <c r="C1592" s="13"/>
      <c r="D1592" s="13"/>
      <c r="E1592" s="13"/>
    </row>
    <row r="1593" spans="1:5" x14ac:dyDescent="0.3">
      <c r="A1593" s="13"/>
      <c r="B1593" s="13"/>
      <c r="C1593" s="13"/>
      <c r="D1593" s="13"/>
      <c r="E1593" s="13"/>
    </row>
    <row r="1594" spans="1:5" x14ac:dyDescent="0.3">
      <c r="A1594" s="13"/>
      <c r="B1594" s="13"/>
      <c r="C1594" s="13"/>
      <c r="D1594" s="13"/>
      <c r="E1594" s="13"/>
    </row>
    <row r="1595" spans="1:5" x14ac:dyDescent="0.3">
      <c r="A1595" s="13"/>
      <c r="B1595" s="13"/>
      <c r="C1595" s="13"/>
      <c r="D1595" s="13"/>
      <c r="E1595" s="13"/>
    </row>
    <row r="1596" spans="1:5" x14ac:dyDescent="0.3">
      <c r="A1596" s="13"/>
      <c r="B1596" s="13"/>
      <c r="C1596" s="13"/>
      <c r="D1596" s="13"/>
      <c r="E1596" s="13"/>
    </row>
    <row r="1597" spans="1:5" x14ac:dyDescent="0.3">
      <c r="A1597" s="13"/>
      <c r="B1597" s="13"/>
      <c r="C1597" s="13"/>
      <c r="D1597" s="13"/>
      <c r="E1597" s="13"/>
    </row>
    <row r="1598" spans="1:5" x14ac:dyDescent="0.3">
      <c r="A1598" s="13"/>
      <c r="B1598" s="13"/>
      <c r="C1598" s="13"/>
      <c r="D1598" s="13"/>
      <c r="E1598" s="13"/>
    </row>
    <row r="1599" spans="1:5" x14ac:dyDescent="0.3">
      <c r="A1599" s="13"/>
      <c r="B1599" s="13"/>
      <c r="C1599" s="13"/>
      <c r="D1599" s="13"/>
      <c r="E1599" s="13"/>
    </row>
    <row r="1600" spans="1:5" x14ac:dyDescent="0.3">
      <c r="A1600" s="13"/>
      <c r="B1600" s="13"/>
      <c r="C1600" s="13"/>
      <c r="D1600" s="13"/>
      <c r="E1600" s="13"/>
    </row>
    <row r="1601" spans="1:5" x14ac:dyDescent="0.3">
      <c r="A1601" s="13"/>
      <c r="B1601" s="13"/>
      <c r="C1601" s="13"/>
      <c r="D1601" s="13"/>
      <c r="E1601" s="13"/>
    </row>
    <row r="1602" spans="1:5" x14ac:dyDescent="0.3">
      <c r="A1602" s="13"/>
      <c r="B1602" s="13"/>
      <c r="C1602" s="13"/>
      <c r="D1602" s="13"/>
      <c r="E1602" s="13"/>
    </row>
    <row r="1603" spans="1:5" x14ac:dyDescent="0.3">
      <c r="A1603" s="13"/>
      <c r="B1603" s="13"/>
      <c r="C1603" s="13"/>
      <c r="D1603" s="13"/>
      <c r="E1603" s="13"/>
    </row>
    <row r="1604" spans="1:5" x14ac:dyDescent="0.3">
      <c r="A1604" s="13"/>
      <c r="B1604" s="13"/>
      <c r="C1604" s="13"/>
      <c r="D1604" s="13"/>
      <c r="E1604" s="13"/>
    </row>
    <row r="1605" spans="1:5" x14ac:dyDescent="0.3">
      <c r="A1605" s="13"/>
      <c r="B1605" s="13"/>
      <c r="C1605" s="13"/>
      <c r="D1605" s="13"/>
      <c r="E1605" s="13"/>
    </row>
    <row r="1606" spans="1:5" x14ac:dyDescent="0.3">
      <c r="A1606" s="13"/>
      <c r="B1606" s="13"/>
      <c r="C1606" s="13"/>
      <c r="D1606" s="13"/>
      <c r="E1606" s="13"/>
    </row>
    <row r="1607" spans="1:5" x14ac:dyDescent="0.3">
      <c r="A1607" s="13"/>
      <c r="B1607" s="13"/>
      <c r="C1607" s="13"/>
      <c r="D1607" s="13"/>
      <c r="E1607" s="13"/>
    </row>
    <row r="1608" spans="1:5" x14ac:dyDescent="0.3">
      <c r="A1608" s="13"/>
      <c r="B1608" s="13"/>
      <c r="C1608" s="13"/>
      <c r="D1608" s="13"/>
      <c r="E1608" s="13"/>
    </row>
    <row r="1609" spans="1:5" x14ac:dyDescent="0.3">
      <c r="A1609" s="13"/>
      <c r="B1609" s="13"/>
      <c r="C1609" s="13"/>
      <c r="D1609" s="13"/>
      <c r="E1609" s="13"/>
    </row>
    <row r="1610" spans="1:5" x14ac:dyDescent="0.3">
      <c r="A1610" s="13"/>
      <c r="B1610" s="13"/>
      <c r="C1610" s="13"/>
      <c r="D1610" s="13"/>
      <c r="E1610" s="13"/>
    </row>
    <row r="1611" spans="1:5" x14ac:dyDescent="0.3">
      <c r="A1611" s="13"/>
      <c r="B1611" s="13"/>
      <c r="C1611" s="13"/>
      <c r="D1611" s="13"/>
      <c r="E1611" s="13"/>
    </row>
    <row r="1612" spans="1:5" x14ac:dyDescent="0.3">
      <c r="A1612" s="13"/>
      <c r="B1612" s="13"/>
      <c r="C1612" s="13"/>
      <c r="D1612" s="13"/>
      <c r="E1612" s="13"/>
    </row>
    <row r="1613" spans="1:5" x14ac:dyDescent="0.3">
      <c r="A1613" s="13"/>
      <c r="B1613" s="13"/>
      <c r="C1613" s="13"/>
      <c r="D1613" s="13"/>
      <c r="E1613" s="13"/>
    </row>
    <row r="1614" spans="1:5" x14ac:dyDescent="0.3">
      <c r="A1614" s="13"/>
      <c r="B1614" s="13"/>
      <c r="C1614" s="13"/>
      <c r="D1614" s="13"/>
      <c r="E1614" s="13"/>
    </row>
    <row r="1615" spans="1:5" x14ac:dyDescent="0.3">
      <c r="A1615" s="13"/>
      <c r="B1615" s="13"/>
      <c r="C1615" s="13"/>
      <c r="D1615" s="13"/>
      <c r="E1615" s="13"/>
    </row>
    <row r="1616" spans="1:5" x14ac:dyDescent="0.3">
      <c r="A1616" s="13"/>
      <c r="B1616" s="13"/>
      <c r="C1616" s="13"/>
      <c r="D1616" s="13"/>
      <c r="E1616" s="13"/>
    </row>
    <row r="1617" spans="1:5" x14ac:dyDescent="0.3">
      <c r="A1617" s="13"/>
      <c r="B1617" s="13"/>
      <c r="C1617" s="13"/>
      <c r="D1617" s="13"/>
      <c r="E1617" s="13"/>
    </row>
    <row r="1618" spans="1:5" x14ac:dyDescent="0.3">
      <c r="A1618" s="13"/>
      <c r="B1618" s="13"/>
      <c r="C1618" s="13"/>
      <c r="D1618" s="13"/>
      <c r="E1618" s="13"/>
    </row>
    <row r="1619" spans="1:5" x14ac:dyDescent="0.3">
      <c r="A1619" s="13"/>
      <c r="B1619" s="13"/>
      <c r="C1619" s="13"/>
      <c r="D1619" s="13"/>
      <c r="E1619" s="13"/>
    </row>
    <row r="1620" spans="1:5" x14ac:dyDescent="0.3">
      <c r="A1620" s="13"/>
      <c r="B1620" s="13"/>
      <c r="C1620" s="13"/>
      <c r="D1620" s="13"/>
      <c r="E1620" s="13"/>
    </row>
    <row r="1621" spans="1:5" x14ac:dyDescent="0.3">
      <c r="A1621" s="13"/>
      <c r="B1621" s="13"/>
      <c r="C1621" s="13"/>
      <c r="D1621" s="13"/>
      <c r="E1621" s="13"/>
    </row>
    <row r="1622" spans="1:5" x14ac:dyDescent="0.3">
      <c r="A1622" s="13"/>
      <c r="B1622" s="13"/>
      <c r="C1622" s="13"/>
      <c r="D1622" s="13"/>
      <c r="E1622" s="13"/>
    </row>
    <row r="1623" spans="1:5" x14ac:dyDescent="0.3">
      <c r="A1623" s="13"/>
      <c r="B1623" s="13"/>
      <c r="C1623" s="13"/>
      <c r="D1623" s="13"/>
      <c r="E1623" s="13"/>
    </row>
    <row r="1624" spans="1:5" x14ac:dyDescent="0.3">
      <c r="A1624" s="13"/>
      <c r="B1624" s="13"/>
      <c r="C1624" s="13"/>
      <c r="D1624" s="13"/>
      <c r="E1624" s="13"/>
    </row>
    <row r="1625" spans="1:5" x14ac:dyDescent="0.3">
      <c r="A1625" s="13"/>
      <c r="B1625" s="13"/>
      <c r="C1625" s="13"/>
      <c r="D1625" s="13"/>
      <c r="E1625" s="13"/>
    </row>
    <row r="1626" spans="1:5" x14ac:dyDescent="0.3">
      <c r="A1626" s="13"/>
      <c r="B1626" s="13"/>
      <c r="C1626" s="13"/>
      <c r="D1626" s="13"/>
      <c r="E1626" s="13"/>
    </row>
    <row r="1627" spans="1:5" x14ac:dyDescent="0.3">
      <c r="A1627" s="13"/>
      <c r="B1627" s="13"/>
      <c r="C1627" s="13"/>
      <c r="D1627" s="13"/>
      <c r="E1627" s="13"/>
    </row>
    <row r="1628" spans="1:5" x14ac:dyDescent="0.3">
      <c r="A1628" s="13"/>
      <c r="B1628" s="13"/>
      <c r="C1628" s="13"/>
      <c r="D1628" s="13"/>
      <c r="E1628" s="13"/>
    </row>
    <row r="1629" spans="1:5" x14ac:dyDescent="0.3">
      <c r="A1629" s="13"/>
      <c r="B1629" s="13"/>
      <c r="C1629" s="13"/>
      <c r="D1629" s="13"/>
      <c r="E1629" s="13"/>
    </row>
    <row r="1630" spans="1:5" x14ac:dyDescent="0.3">
      <c r="A1630" s="13"/>
      <c r="B1630" s="13"/>
      <c r="C1630" s="13"/>
      <c r="D1630" s="13"/>
      <c r="E1630" s="13"/>
    </row>
    <row r="1631" spans="1:5" x14ac:dyDescent="0.3">
      <c r="A1631" s="13"/>
      <c r="B1631" s="13"/>
      <c r="C1631" s="13"/>
      <c r="D1631" s="13"/>
      <c r="E1631" s="13"/>
    </row>
    <row r="1632" spans="1:5" x14ac:dyDescent="0.3">
      <c r="A1632" s="13"/>
      <c r="B1632" s="13"/>
      <c r="C1632" s="13"/>
      <c r="D1632" s="13"/>
      <c r="E1632" s="13"/>
    </row>
    <row r="1633" spans="1:5" x14ac:dyDescent="0.3">
      <c r="A1633" s="13"/>
      <c r="B1633" s="13"/>
      <c r="C1633" s="13"/>
      <c r="D1633" s="13"/>
      <c r="E1633" s="13"/>
    </row>
    <row r="1634" spans="1:5" x14ac:dyDescent="0.3">
      <c r="A1634" s="13"/>
      <c r="B1634" s="13"/>
      <c r="C1634" s="13"/>
      <c r="D1634" s="13"/>
      <c r="E1634" s="13"/>
    </row>
    <row r="1635" spans="1:5" x14ac:dyDescent="0.3">
      <c r="A1635" s="13"/>
      <c r="B1635" s="13"/>
      <c r="C1635" s="13"/>
      <c r="D1635" s="13"/>
      <c r="E1635" s="13"/>
    </row>
    <row r="1636" spans="1:5" x14ac:dyDescent="0.3">
      <c r="A1636" s="13"/>
      <c r="B1636" s="13"/>
      <c r="C1636" s="13"/>
      <c r="D1636" s="13"/>
      <c r="E1636" s="13"/>
    </row>
    <row r="1637" spans="1:5" x14ac:dyDescent="0.3">
      <c r="A1637" s="13"/>
      <c r="B1637" s="13"/>
      <c r="C1637" s="13"/>
      <c r="D1637" s="13"/>
      <c r="E1637" s="13"/>
    </row>
    <row r="1638" spans="1:5" x14ac:dyDescent="0.3">
      <c r="A1638" s="13"/>
      <c r="B1638" s="13"/>
      <c r="C1638" s="13"/>
      <c r="D1638" s="13"/>
      <c r="E1638" s="13"/>
    </row>
    <row r="1639" spans="1:5" x14ac:dyDescent="0.3">
      <c r="A1639" s="13"/>
      <c r="B1639" s="13"/>
      <c r="C1639" s="13"/>
      <c r="D1639" s="13"/>
      <c r="E1639" s="13"/>
    </row>
    <row r="1640" spans="1:5" x14ac:dyDescent="0.3">
      <c r="A1640" s="13"/>
      <c r="B1640" s="13"/>
      <c r="C1640" s="13"/>
      <c r="D1640" s="13"/>
      <c r="E1640" s="13"/>
    </row>
    <row r="1641" spans="1:5" x14ac:dyDescent="0.3">
      <c r="A1641" s="13"/>
      <c r="B1641" s="13"/>
      <c r="C1641" s="13"/>
      <c r="D1641" s="13"/>
      <c r="E1641" s="13"/>
    </row>
    <row r="1642" spans="1:5" x14ac:dyDescent="0.3">
      <c r="A1642" s="13"/>
      <c r="B1642" s="13"/>
      <c r="C1642" s="13"/>
      <c r="D1642" s="13"/>
      <c r="E1642" s="13"/>
    </row>
    <row r="1643" spans="1:5" x14ac:dyDescent="0.3">
      <c r="A1643" s="13"/>
      <c r="B1643" s="13"/>
      <c r="C1643" s="13"/>
      <c r="D1643" s="13"/>
      <c r="E1643" s="13"/>
    </row>
    <row r="1644" spans="1:5" x14ac:dyDescent="0.3">
      <c r="A1644" s="13"/>
      <c r="B1644" s="13"/>
      <c r="C1644" s="13"/>
      <c r="D1644" s="13"/>
      <c r="E1644" s="13"/>
    </row>
    <row r="1645" spans="1:5" x14ac:dyDescent="0.3">
      <c r="A1645" s="13"/>
      <c r="B1645" s="13"/>
      <c r="C1645" s="13"/>
      <c r="D1645" s="13"/>
      <c r="E1645" s="13"/>
    </row>
    <row r="1646" spans="1:5" x14ac:dyDescent="0.3">
      <c r="A1646" s="13"/>
      <c r="B1646" s="13"/>
      <c r="C1646" s="13"/>
      <c r="D1646" s="13"/>
      <c r="E1646" s="13"/>
    </row>
    <row r="1647" spans="1:5" x14ac:dyDescent="0.3">
      <c r="A1647" s="13"/>
      <c r="B1647" s="13"/>
      <c r="C1647" s="13"/>
      <c r="D1647" s="13"/>
      <c r="E1647" s="13"/>
    </row>
    <row r="1648" spans="1:5" x14ac:dyDescent="0.3">
      <c r="A1648" s="13"/>
      <c r="B1648" s="13"/>
      <c r="C1648" s="13"/>
      <c r="D1648" s="13"/>
      <c r="E1648" s="13"/>
    </row>
    <row r="1649" spans="1:5" x14ac:dyDescent="0.3">
      <c r="A1649" s="13"/>
      <c r="B1649" s="13"/>
      <c r="C1649" s="13"/>
      <c r="D1649" s="13"/>
      <c r="E1649" s="13"/>
    </row>
    <row r="1650" spans="1:5" x14ac:dyDescent="0.3">
      <c r="A1650" s="13"/>
      <c r="B1650" s="13"/>
      <c r="C1650" s="13"/>
      <c r="D1650" s="13"/>
      <c r="E1650" s="13"/>
    </row>
    <row r="1651" spans="1:5" x14ac:dyDescent="0.3">
      <c r="A1651" s="13"/>
      <c r="B1651" s="13"/>
      <c r="C1651" s="13"/>
      <c r="D1651" s="13"/>
      <c r="E1651" s="13"/>
    </row>
    <row r="1652" spans="1:5" x14ac:dyDescent="0.3">
      <c r="A1652" s="13"/>
      <c r="B1652" s="13"/>
      <c r="C1652" s="13"/>
      <c r="D1652" s="13"/>
      <c r="E1652" s="13"/>
    </row>
    <row r="1653" spans="1:5" x14ac:dyDescent="0.3">
      <c r="A1653" s="13"/>
      <c r="B1653" s="13"/>
      <c r="C1653" s="13"/>
      <c r="D1653" s="13"/>
      <c r="E1653" s="13"/>
    </row>
    <row r="1654" spans="1:5" x14ac:dyDescent="0.3">
      <c r="A1654" s="13"/>
      <c r="B1654" s="13"/>
      <c r="C1654" s="13"/>
      <c r="D1654" s="13"/>
      <c r="E1654" s="13"/>
    </row>
    <row r="1655" spans="1:5" x14ac:dyDescent="0.3">
      <c r="A1655" s="13"/>
      <c r="B1655" s="13"/>
      <c r="C1655" s="13"/>
      <c r="D1655" s="13"/>
      <c r="E1655" s="13"/>
    </row>
    <row r="1656" spans="1:5" x14ac:dyDescent="0.3">
      <c r="A1656" s="13"/>
      <c r="B1656" s="13"/>
      <c r="C1656" s="13"/>
      <c r="D1656" s="13"/>
      <c r="E1656" s="13"/>
    </row>
    <row r="1657" spans="1:5" x14ac:dyDescent="0.3">
      <c r="A1657" s="13"/>
      <c r="B1657" s="13"/>
      <c r="C1657" s="13"/>
      <c r="D1657" s="13"/>
      <c r="E1657" s="13"/>
    </row>
    <row r="1658" spans="1:5" x14ac:dyDescent="0.3">
      <c r="A1658" s="13"/>
      <c r="B1658" s="13"/>
      <c r="C1658" s="13"/>
      <c r="D1658" s="13"/>
      <c r="E1658" s="13"/>
    </row>
    <row r="1659" spans="1:5" x14ac:dyDescent="0.3">
      <c r="A1659" s="13"/>
      <c r="B1659" s="13"/>
      <c r="C1659" s="13"/>
      <c r="D1659" s="13"/>
      <c r="E1659" s="13"/>
    </row>
    <row r="1660" spans="1:5" x14ac:dyDescent="0.3">
      <c r="A1660" s="13"/>
      <c r="B1660" s="13"/>
      <c r="C1660" s="13"/>
      <c r="D1660" s="13"/>
      <c r="E1660" s="13"/>
    </row>
    <row r="1661" spans="1:5" x14ac:dyDescent="0.3">
      <c r="A1661" s="13"/>
      <c r="B1661" s="13"/>
      <c r="C1661" s="13"/>
      <c r="D1661" s="13"/>
      <c r="E1661" s="13"/>
    </row>
    <row r="1662" spans="1:5" x14ac:dyDescent="0.3">
      <c r="A1662" s="13"/>
      <c r="B1662" s="13"/>
      <c r="C1662" s="13"/>
      <c r="D1662" s="13"/>
      <c r="E1662" s="13"/>
    </row>
    <row r="1663" spans="1:5" x14ac:dyDescent="0.3">
      <c r="A1663" s="13"/>
      <c r="B1663" s="13"/>
      <c r="C1663" s="13"/>
      <c r="D1663" s="13"/>
      <c r="E1663" s="13"/>
    </row>
    <row r="1664" spans="1:5" x14ac:dyDescent="0.3">
      <c r="A1664" s="13"/>
      <c r="B1664" s="13"/>
      <c r="C1664" s="13"/>
      <c r="D1664" s="13"/>
      <c r="E1664" s="13"/>
    </row>
    <row r="1665" spans="1:5" x14ac:dyDescent="0.3">
      <c r="A1665" s="13"/>
      <c r="B1665" s="13"/>
      <c r="C1665" s="13"/>
      <c r="D1665" s="13"/>
      <c r="E1665" s="13"/>
    </row>
    <row r="1666" spans="1:5" x14ac:dyDescent="0.3">
      <c r="A1666" s="13"/>
      <c r="B1666" s="13"/>
      <c r="C1666" s="13"/>
      <c r="D1666" s="13"/>
      <c r="E1666" s="13"/>
    </row>
    <row r="1667" spans="1:5" x14ac:dyDescent="0.3">
      <c r="A1667" s="13"/>
      <c r="B1667" s="13"/>
      <c r="C1667" s="13"/>
      <c r="D1667" s="13"/>
      <c r="E1667" s="13"/>
    </row>
    <row r="1668" spans="1:5" x14ac:dyDescent="0.3">
      <c r="A1668" s="13"/>
      <c r="B1668" s="13"/>
      <c r="C1668" s="13"/>
      <c r="D1668" s="13"/>
      <c r="E1668" s="13"/>
    </row>
    <row r="1669" spans="1:5" x14ac:dyDescent="0.3">
      <c r="A1669" s="13"/>
      <c r="B1669" s="13"/>
      <c r="C1669" s="13"/>
      <c r="D1669" s="13"/>
      <c r="E1669" s="13"/>
    </row>
    <row r="1670" spans="1:5" x14ac:dyDescent="0.3">
      <c r="A1670" s="13"/>
      <c r="B1670" s="13"/>
      <c r="C1670" s="13"/>
      <c r="D1670" s="13"/>
      <c r="E1670" s="13"/>
    </row>
    <row r="1671" spans="1:5" x14ac:dyDescent="0.3">
      <c r="A1671" s="13"/>
      <c r="B1671" s="13"/>
      <c r="C1671" s="13"/>
      <c r="D1671" s="13"/>
      <c r="E1671" s="13"/>
    </row>
    <row r="1672" spans="1:5" x14ac:dyDescent="0.3">
      <c r="A1672" s="13"/>
      <c r="B1672" s="13"/>
      <c r="C1672" s="13"/>
      <c r="D1672" s="13"/>
      <c r="E1672" s="13"/>
    </row>
    <row r="1673" spans="1:5" x14ac:dyDescent="0.3">
      <c r="A1673" s="13"/>
      <c r="B1673" s="13"/>
      <c r="C1673" s="13"/>
      <c r="D1673" s="13"/>
      <c r="E1673" s="13"/>
    </row>
    <row r="1674" spans="1:5" x14ac:dyDescent="0.3">
      <c r="A1674" s="13"/>
      <c r="B1674" s="13"/>
      <c r="C1674" s="13"/>
      <c r="D1674" s="13"/>
      <c r="E1674" s="13"/>
    </row>
    <row r="1675" spans="1:5" x14ac:dyDescent="0.3">
      <c r="A1675" s="13"/>
      <c r="B1675" s="13"/>
      <c r="C1675" s="13"/>
      <c r="D1675" s="13"/>
      <c r="E1675" s="13"/>
    </row>
    <row r="1676" spans="1:5" x14ac:dyDescent="0.3">
      <c r="A1676" s="13"/>
      <c r="B1676" s="13"/>
      <c r="C1676" s="13"/>
      <c r="D1676" s="13"/>
      <c r="E1676" s="13"/>
    </row>
    <row r="1677" spans="1:5" x14ac:dyDescent="0.3">
      <c r="A1677" s="13"/>
      <c r="B1677" s="13"/>
      <c r="C1677" s="13"/>
      <c r="D1677" s="13"/>
      <c r="E1677" s="13"/>
    </row>
    <row r="1678" spans="1:5" x14ac:dyDescent="0.3">
      <c r="A1678" s="13"/>
      <c r="B1678" s="13"/>
      <c r="C1678" s="13"/>
      <c r="D1678" s="13"/>
      <c r="E1678" s="13"/>
    </row>
    <row r="1679" spans="1:5" x14ac:dyDescent="0.3">
      <c r="A1679" s="13"/>
      <c r="B1679" s="13"/>
      <c r="C1679" s="13"/>
      <c r="D1679" s="13"/>
      <c r="E1679" s="13"/>
    </row>
    <row r="1680" spans="1:5" x14ac:dyDescent="0.3">
      <c r="A1680" s="13"/>
      <c r="B1680" s="13"/>
      <c r="C1680" s="13"/>
      <c r="D1680" s="13"/>
      <c r="E1680" s="13"/>
    </row>
    <row r="1681" spans="1:5" x14ac:dyDescent="0.3">
      <c r="A1681" s="13"/>
      <c r="B1681" s="13"/>
      <c r="C1681" s="13"/>
      <c r="D1681" s="13"/>
      <c r="E1681" s="13"/>
    </row>
    <row r="1682" spans="1:5" x14ac:dyDescent="0.3">
      <c r="A1682" s="13"/>
      <c r="B1682" s="13"/>
      <c r="C1682" s="13"/>
      <c r="D1682" s="13"/>
      <c r="E1682" s="13"/>
    </row>
    <row r="1683" spans="1:5" x14ac:dyDescent="0.3">
      <c r="A1683" s="13"/>
      <c r="B1683" s="13"/>
      <c r="C1683" s="13"/>
      <c r="D1683" s="13"/>
      <c r="E1683" s="13"/>
    </row>
    <row r="1684" spans="1:5" x14ac:dyDescent="0.3">
      <c r="A1684" s="13"/>
      <c r="B1684" s="13"/>
      <c r="C1684" s="13"/>
      <c r="D1684" s="13"/>
      <c r="E1684" s="13"/>
    </row>
    <row r="1685" spans="1:5" x14ac:dyDescent="0.3">
      <c r="A1685" s="13"/>
      <c r="B1685" s="13"/>
      <c r="C1685" s="13"/>
      <c r="D1685" s="13"/>
      <c r="E1685" s="13"/>
    </row>
    <row r="1686" spans="1:5" x14ac:dyDescent="0.3">
      <c r="A1686" s="13"/>
      <c r="B1686" s="13"/>
      <c r="C1686" s="13"/>
      <c r="D1686" s="13"/>
      <c r="E1686" s="13"/>
    </row>
    <row r="1687" spans="1:5" x14ac:dyDescent="0.3">
      <c r="A1687" s="13"/>
      <c r="B1687" s="13"/>
      <c r="C1687" s="13"/>
      <c r="D1687" s="13"/>
      <c r="E1687" s="13"/>
    </row>
    <row r="1688" spans="1:5" x14ac:dyDescent="0.3">
      <c r="A1688" s="13"/>
      <c r="B1688" s="13"/>
      <c r="C1688" s="13"/>
      <c r="D1688" s="13"/>
      <c r="E1688" s="13"/>
    </row>
    <row r="1689" spans="1:5" x14ac:dyDescent="0.3">
      <c r="A1689" s="13"/>
      <c r="B1689" s="13"/>
      <c r="C1689" s="13"/>
      <c r="D1689" s="13"/>
      <c r="E1689" s="13"/>
    </row>
    <row r="1690" spans="1:5" x14ac:dyDescent="0.3">
      <c r="A1690" s="13"/>
      <c r="B1690" s="13"/>
      <c r="C1690" s="13"/>
      <c r="D1690" s="13"/>
      <c r="E1690" s="13"/>
    </row>
    <row r="1691" spans="1:5" x14ac:dyDescent="0.3">
      <c r="A1691" s="13"/>
      <c r="B1691" s="13"/>
      <c r="C1691" s="13"/>
      <c r="D1691" s="13"/>
      <c r="E1691" s="13"/>
    </row>
    <row r="1692" spans="1:5" x14ac:dyDescent="0.3">
      <c r="A1692" s="13"/>
      <c r="B1692" s="13"/>
      <c r="C1692" s="13"/>
      <c r="D1692" s="13"/>
      <c r="E1692" s="13"/>
    </row>
    <row r="1693" spans="1:5" x14ac:dyDescent="0.3">
      <c r="A1693" s="13"/>
      <c r="B1693" s="13"/>
      <c r="C1693" s="13"/>
      <c r="D1693" s="13"/>
      <c r="E1693" s="13"/>
    </row>
    <row r="1694" spans="1:5" x14ac:dyDescent="0.3">
      <c r="A1694" s="13"/>
      <c r="B1694" s="13"/>
      <c r="C1694" s="13"/>
      <c r="D1694" s="13"/>
      <c r="E1694" s="13"/>
    </row>
    <row r="1695" spans="1:5" x14ac:dyDescent="0.3">
      <c r="A1695" s="13"/>
      <c r="B1695" s="13"/>
      <c r="C1695" s="13"/>
      <c r="D1695" s="13"/>
      <c r="E1695" s="13"/>
    </row>
    <row r="1696" spans="1:5" x14ac:dyDescent="0.3">
      <c r="A1696" s="13"/>
      <c r="B1696" s="13"/>
      <c r="C1696" s="13"/>
      <c r="D1696" s="13"/>
      <c r="E1696" s="13"/>
    </row>
    <row r="1697" spans="1:5" x14ac:dyDescent="0.3">
      <c r="A1697" s="13"/>
      <c r="B1697" s="13"/>
      <c r="C1697" s="13"/>
      <c r="D1697" s="13"/>
      <c r="E1697" s="13"/>
    </row>
    <row r="1698" spans="1:5" x14ac:dyDescent="0.3">
      <c r="A1698" s="13"/>
      <c r="B1698" s="13"/>
      <c r="C1698" s="13"/>
      <c r="D1698" s="13"/>
      <c r="E1698" s="13"/>
    </row>
    <row r="1699" spans="1:5" x14ac:dyDescent="0.3">
      <c r="A1699" s="13"/>
      <c r="B1699" s="13"/>
      <c r="C1699" s="13"/>
      <c r="D1699" s="13"/>
      <c r="E1699" s="13"/>
    </row>
    <row r="1700" spans="1:5" x14ac:dyDescent="0.3">
      <c r="A1700" s="13"/>
      <c r="B1700" s="13"/>
      <c r="C1700" s="13"/>
      <c r="D1700" s="13"/>
      <c r="E1700" s="13"/>
    </row>
    <row r="1701" spans="1:5" x14ac:dyDescent="0.3">
      <c r="A1701" s="13"/>
      <c r="B1701" s="13"/>
      <c r="C1701" s="13"/>
      <c r="D1701" s="13"/>
      <c r="E1701" s="13"/>
    </row>
    <row r="1702" spans="1:5" x14ac:dyDescent="0.3">
      <c r="A1702" s="13"/>
      <c r="B1702" s="13"/>
      <c r="C1702" s="13"/>
      <c r="D1702" s="13"/>
      <c r="E1702" s="13"/>
    </row>
    <row r="1703" spans="1:5" x14ac:dyDescent="0.3">
      <c r="A1703" s="13"/>
      <c r="B1703" s="13"/>
      <c r="C1703" s="13"/>
      <c r="D1703" s="13"/>
      <c r="E1703" s="13"/>
    </row>
    <row r="1704" spans="1:5" x14ac:dyDescent="0.3">
      <c r="A1704" s="13"/>
      <c r="B1704" s="13"/>
      <c r="C1704" s="13"/>
      <c r="D1704" s="13"/>
      <c r="E1704" s="13"/>
    </row>
    <row r="1705" spans="1:5" x14ac:dyDescent="0.3">
      <c r="A1705" s="13"/>
      <c r="B1705" s="13"/>
      <c r="C1705" s="13"/>
      <c r="D1705" s="13"/>
      <c r="E1705" s="13"/>
    </row>
    <row r="1706" spans="1:5" x14ac:dyDescent="0.3">
      <c r="A1706" s="13"/>
      <c r="B1706" s="13"/>
      <c r="C1706" s="13"/>
      <c r="D1706" s="13"/>
      <c r="E1706" s="13"/>
    </row>
    <row r="1707" spans="1:5" x14ac:dyDescent="0.3">
      <c r="A1707" s="13"/>
      <c r="B1707" s="13"/>
      <c r="C1707" s="13"/>
      <c r="D1707" s="13"/>
      <c r="E1707" s="13"/>
    </row>
    <row r="1708" spans="1:5" x14ac:dyDescent="0.3">
      <c r="A1708" s="13"/>
      <c r="B1708" s="13"/>
      <c r="C1708" s="13"/>
      <c r="D1708" s="13"/>
      <c r="E1708" s="13"/>
    </row>
    <row r="1709" spans="1:5" x14ac:dyDescent="0.3">
      <c r="A1709" s="13"/>
      <c r="B1709" s="13"/>
      <c r="C1709" s="13"/>
      <c r="D1709" s="13"/>
      <c r="E1709" s="13"/>
    </row>
    <row r="1710" spans="1:5" x14ac:dyDescent="0.3">
      <c r="A1710" s="13"/>
      <c r="B1710" s="13"/>
      <c r="C1710" s="13"/>
      <c r="D1710" s="13"/>
      <c r="E1710" s="13"/>
    </row>
    <row r="1711" spans="1:5" x14ac:dyDescent="0.3">
      <c r="A1711" s="13"/>
      <c r="B1711" s="13"/>
      <c r="C1711" s="13"/>
      <c r="D1711" s="13"/>
      <c r="E1711" s="13"/>
    </row>
    <row r="1712" spans="1:5" x14ac:dyDescent="0.3">
      <c r="A1712" s="13"/>
      <c r="B1712" s="13"/>
      <c r="C1712" s="13"/>
      <c r="D1712" s="13"/>
      <c r="E1712" s="13"/>
    </row>
    <row r="1713" spans="1:5" x14ac:dyDescent="0.3">
      <c r="A1713" s="13"/>
      <c r="B1713" s="13"/>
      <c r="C1713" s="13"/>
      <c r="D1713" s="13"/>
      <c r="E1713" s="13"/>
    </row>
    <row r="1714" spans="1:5" x14ac:dyDescent="0.3">
      <c r="A1714" s="13"/>
      <c r="B1714" s="13"/>
      <c r="C1714" s="13"/>
      <c r="D1714" s="13"/>
      <c r="E1714" s="13"/>
    </row>
    <row r="1715" spans="1:5" x14ac:dyDescent="0.3">
      <c r="A1715" s="13"/>
      <c r="B1715" s="13"/>
      <c r="C1715" s="13"/>
      <c r="D1715" s="13"/>
      <c r="E1715" s="13"/>
    </row>
    <row r="1716" spans="1:5" x14ac:dyDescent="0.3">
      <c r="A1716" s="13"/>
      <c r="B1716" s="13"/>
      <c r="C1716" s="13"/>
      <c r="D1716" s="13"/>
      <c r="E1716" s="13"/>
    </row>
    <row r="1717" spans="1:5" x14ac:dyDescent="0.3">
      <c r="A1717" s="13"/>
      <c r="B1717" s="13"/>
      <c r="C1717" s="13"/>
      <c r="D1717" s="13"/>
      <c r="E1717" s="13"/>
    </row>
    <row r="1718" spans="1:5" x14ac:dyDescent="0.3">
      <c r="A1718" s="13"/>
      <c r="B1718" s="13"/>
      <c r="C1718" s="13"/>
      <c r="D1718" s="13"/>
      <c r="E1718" s="13"/>
    </row>
    <row r="1719" spans="1:5" x14ac:dyDescent="0.3">
      <c r="A1719" s="13"/>
      <c r="B1719" s="13"/>
      <c r="C1719" s="13"/>
      <c r="D1719" s="13"/>
      <c r="E1719" s="13"/>
    </row>
    <row r="1720" spans="1:5" x14ac:dyDescent="0.3">
      <c r="A1720" s="13"/>
      <c r="B1720" s="13"/>
      <c r="C1720" s="13"/>
      <c r="D1720" s="13"/>
      <c r="E1720" s="13"/>
    </row>
    <row r="1721" spans="1:5" x14ac:dyDescent="0.3">
      <c r="A1721" s="13"/>
      <c r="B1721" s="13"/>
      <c r="C1721" s="13"/>
      <c r="D1721" s="13"/>
      <c r="E1721" s="13"/>
    </row>
    <row r="1722" spans="1:5" x14ac:dyDescent="0.3">
      <c r="A1722" s="13"/>
      <c r="B1722" s="13"/>
      <c r="C1722" s="13"/>
      <c r="D1722" s="13"/>
      <c r="E1722" s="13"/>
    </row>
    <row r="1723" spans="1:5" x14ac:dyDescent="0.3">
      <c r="A1723" s="13"/>
      <c r="B1723" s="13"/>
      <c r="C1723" s="13"/>
      <c r="D1723" s="13"/>
      <c r="E1723" s="13"/>
    </row>
    <row r="1724" spans="1:5" x14ac:dyDescent="0.3">
      <c r="A1724" s="13"/>
      <c r="B1724" s="13"/>
      <c r="C1724" s="13"/>
      <c r="D1724" s="13"/>
      <c r="E1724" s="13"/>
    </row>
    <row r="1725" spans="1:5" x14ac:dyDescent="0.3">
      <c r="A1725" s="13"/>
      <c r="B1725" s="13"/>
      <c r="C1725" s="13"/>
      <c r="D1725" s="13"/>
      <c r="E1725" s="13"/>
    </row>
    <row r="1726" spans="1:5" x14ac:dyDescent="0.3">
      <c r="A1726" s="13"/>
      <c r="B1726" s="13"/>
      <c r="C1726" s="13"/>
      <c r="D1726" s="13"/>
      <c r="E1726" s="13"/>
    </row>
    <row r="1727" spans="1:5" x14ac:dyDescent="0.3">
      <c r="A1727" s="13"/>
      <c r="B1727" s="13"/>
      <c r="C1727" s="13"/>
      <c r="D1727" s="13"/>
      <c r="E1727" s="13"/>
    </row>
    <row r="1728" spans="1:5" x14ac:dyDescent="0.3">
      <c r="A1728" s="13"/>
      <c r="B1728" s="13"/>
      <c r="C1728" s="13"/>
      <c r="D1728" s="13"/>
      <c r="E1728" s="13"/>
    </row>
    <row r="1729" spans="1:5" x14ac:dyDescent="0.3">
      <c r="A1729" s="13"/>
      <c r="B1729" s="13"/>
      <c r="C1729" s="13"/>
      <c r="D1729" s="13"/>
      <c r="E1729" s="13"/>
    </row>
    <row r="1730" spans="1:5" x14ac:dyDescent="0.3">
      <c r="A1730" s="13"/>
      <c r="B1730" s="13"/>
      <c r="C1730" s="13"/>
      <c r="D1730" s="13"/>
      <c r="E1730" s="13"/>
    </row>
    <row r="1731" spans="1:5" x14ac:dyDescent="0.3">
      <c r="A1731" s="13"/>
      <c r="B1731" s="13"/>
      <c r="C1731" s="13"/>
      <c r="D1731" s="13"/>
      <c r="E1731" s="13"/>
    </row>
    <row r="1732" spans="1:5" x14ac:dyDescent="0.3">
      <c r="A1732" s="13"/>
      <c r="B1732" s="13"/>
      <c r="C1732" s="13"/>
      <c r="D1732" s="13"/>
      <c r="E1732" s="13"/>
    </row>
    <row r="1733" spans="1:5" x14ac:dyDescent="0.3">
      <c r="A1733" s="13"/>
      <c r="B1733" s="13"/>
      <c r="C1733" s="13"/>
      <c r="D1733" s="13"/>
      <c r="E1733" s="13"/>
    </row>
    <row r="1734" spans="1:5" x14ac:dyDescent="0.3">
      <c r="A1734" s="13"/>
      <c r="B1734" s="13"/>
      <c r="C1734" s="13"/>
      <c r="D1734" s="13"/>
      <c r="E1734" s="13"/>
    </row>
    <row r="1735" spans="1:5" x14ac:dyDescent="0.3">
      <c r="A1735" s="13"/>
      <c r="B1735" s="13"/>
      <c r="C1735" s="13"/>
      <c r="D1735" s="13"/>
      <c r="E1735" s="13"/>
    </row>
    <row r="1736" spans="1:5" x14ac:dyDescent="0.3">
      <c r="A1736" s="13"/>
      <c r="B1736" s="13"/>
      <c r="C1736" s="13"/>
      <c r="D1736" s="13"/>
      <c r="E1736" s="13"/>
    </row>
    <row r="1737" spans="1:5" x14ac:dyDescent="0.3">
      <c r="A1737" s="13"/>
      <c r="B1737" s="13"/>
      <c r="C1737" s="13"/>
      <c r="D1737" s="13"/>
      <c r="E1737" s="13"/>
    </row>
    <row r="1738" spans="1:5" x14ac:dyDescent="0.3">
      <c r="A1738" s="13"/>
      <c r="B1738" s="13"/>
      <c r="C1738" s="13"/>
      <c r="D1738" s="13"/>
      <c r="E1738" s="13"/>
    </row>
    <row r="1739" spans="1:5" x14ac:dyDescent="0.3">
      <c r="A1739" s="13"/>
      <c r="B1739" s="13"/>
      <c r="C1739" s="13"/>
      <c r="D1739" s="13"/>
      <c r="E1739" s="13"/>
    </row>
    <row r="1740" spans="1:5" x14ac:dyDescent="0.3">
      <c r="A1740" s="13"/>
      <c r="B1740" s="13"/>
      <c r="C1740" s="13"/>
      <c r="D1740" s="13"/>
      <c r="E1740" s="13"/>
    </row>
    <row r="1741" spans="1:5" x14ac:dyDescent="0.3">
      <c r="A1741" s="13"/>
      <c r="B1741" s="13"/>
      <c r="C1741" s="13"/>
      <c r="D1741" s="13"/>
      <c r="E1741" s="13"/>
    </row>
    <row r="1742" spans="1:5" x14ac:dyDescent="0.3">
      <c r="A1742" s="13"/>
      <c r="B1742" s="13"/>
      <c r="C1742" s="13"/>
      <c r="D1742" s="13"/>
      <c r="E1742" s="13"/>
    </row>
    <row r="1743" spans="1:5" x14ac:dyDescent="0.3">
      <c r="A1743" s="13"/>
      <c r="B1743" s="13"/>
      <c r="C1743" s="13"/>
      <c r="D1743" s="13"/>
      <c r="E1743" s="13"/>
    </row>
    <row r="1744" spans="1:5" x14ac:dyDescent="0.3">
      <c r="A1744" s="13"/>
      <c r="B1744" s="13"/>
      <c r="C1744" s="13"/>
      <c r="D1744" s="13"/>
      <c r="E1744" s="13"/>
    </row>
    <row r="1745" spans="1:5" x14ac:dyDescent="0.3">
      <c r="A1745" s="13"/>
      <c r="B1745" s="13"/>
      <c r="C1745" s="13"/>
      <c r="D1745" s="13"/>
      <c r="E1745" s="13"/>
    </row>
    <row r="1746" spans="1:5" x14ac:dyDescent="0.3">
      <c r="A1746" s="13"/>
      <c r="B1746" s="13"/>
      <c r="C1746" s="13"/>
      <c r="D1746" s="13"/>
      <c r="E1746" s="13"/>
    </row>
    <row r="1747" spans="1:5" x14ac:dyDescent="0.3">
      <c r="A1747" s="13"/>
      <c r="B1747" s="13"/>
      <c r="C1747" s="13"/>
      <c r="D1747" s="13"/>
      <c r="E1747" s="13"/>
    </row>
    <row r="1748" spans="1:5" x14ac:dyDescent="0.3">
      <c r="A1748" s="13"/>
      <c r="B1748" s="13"/>
      <c r="C1748" s="13"/>
      <c r="D1748" s="13"/>
      <c r="E1748" s="13"/>
    </row>
    <row r="1749" spans="1:5" x14ac:dyDescent="0.3">
      <c r="A1749" s="13"/>
      <c r="B1749" s="13"/>
      <c r="C1749" s="13"/>
      <c r="D1749" s="13"/>
      <c r="E1749" s="13"/>
    </row>
    <row r="1750" spans="1:5" x14ac:dyDescent="0.3">
      <c r="A1750" s="13"/>
      <c r="B1750" s="13"/>
      <c r="C1750" s="13"/>
      <c r="D1750" s="13"/>
      <c r="E1750" s="13"/>
    </row>
    <row r="1751" spans="1:5" x14ac:dyDescent="0.3">
      <c r="A1751" s="13"/>
      <c r="B1751" s="13"/>
      <c r="C1751" s="13"/>
      <c r="D1751" s="13"/>
      <c r="E1751" s="13"/>
    </row>
    <row r="1752" spans="1:5" x14ac:dyDescent="0.3">
      <c r="A1752" s="13"/>
      <c r="B1752" s="13"/>
      <c r="C1752" s="13"/>
      <c r="D1752" s="13"/>
      <c r="E1752" s="13"/>
    </row>
    <row r="1753" spans="1:5" x14ac:dyDescent="0.3">
      <c r="A1753" s="13"/>
      <c r="B1753" s="13"/>
      <c r="C1753" s="13"/>
      <c r="D1753" s="13"/>
      <c r="E1753" s="13"/>
    </row>
    <row r="1754" spans="1:5" x14ac:dyDescent="0.3">
      <c r="A1754" s="13"/>
      <c r="B1754" s="13"/>
      <c r="C1754" s="13"/>
      <c r="D1754" s="13"/>
      <c r="E1754" s="13"/>
    </row>
    <row r="1755" spans="1:5" x14ac:dyDescent="0.3">
      <c r="A1755" s="13"/>
      <c r="B1755" s="13"/>
      <c r="C1755" s="13"/>
      <c r="D1755" s="13"/>
      <c r="E1755" s="13"/>
    </row>
    <row r="1756" spans="1:5" x14ac:dyDescent="0.3">
      <c r="A1756" s="13"/>
      <c r="B1756" s="13"/>
      <c r="C1756" s="13"/>
      <c r="D1756" s="13"/>
      <c r="E1756" s="13"/>
    </row>
    <row r="1757" spans="1:5" x14ac:dyDescent="0.3">
      <c r="A1757" s="13"/>
      <c r="B1757" s="13"/>
      <c r="C1757" s="13"/>
      <c r="D1757" s="13"/>
      <c r="E1757" s="13"/>
    </row>
    <row r="1758" spans="1:5" x14ac:dyDescent="0.3">
      <c r="A1758" s="13"/>
      <c r="B1758" s="13"/>
      <c r="C1758" s="13"/>
      <c r="D1758" s="13"/>
      <c r="E1758" s="13"/>
    </row>
    <row r="1759" spans="1:5" x14ac:dyDescent="0.3">
      <c r="A1759" s="13"/>
      <c r="B1759" s="13"/>
      <c r="C1759" s="13"/>
      <c r="D1759" s="13"/>
      <c r="E1759" s="13"/>
    </row>
    <row r="1760" spans="1:5" x14ac:dyDescent="0.3">
      <c r="A1760" s="13"/>
      <c r="B1760" s="13"/>
      <c r="C1760" s="13"/>
      <c r="D1760" s="13"/>
      <c r="E1760" s="13"/>
    </row>
    <row r="1761" spans="1:5" x14ac:dyDescent="0.3">
      <c r="A1761" s="13"/>
      <c r="B1761" s="13"/>
      <c r="C1761" s="13"/>
      <c r="D1761" s="13"/>
      <c r="E1761" s="13"/>
    </row>
    <row r="1762" spans="1:5" x14ac:dyDescent="0.3">
      <c r="A1762" s="13"/>
      <c r="B1762" s="13"/>
      <c r="C1762" s="13"/>
      <c r="D1762" s="13"/>
      <c r="E1762" s="13"/>
    </row>
    <row r="1763" spans="1:5" x14ac:dyDescent="0.3">
      <c r="A1763" s="13"/>
      <c r="B1763" s="13"/>
      <c r="C1763" s="13"/>
      <c r="D1763" s="13"/>
      <c r="E1763" s="13"/>
    </row>
    <row r="1764" spans="1:5" x14ac:dyDescent="0.3">
      <c r="A1764" s="13"/>
      <c r="B1764" s="13"/>
      <c r="C1764" s="13"/>
      <c r="D1764" s="13"/>
      <c r="E1764" s="13"/>
    </row>
    <row r="1765" spans="1:5" x14ac:dyDescent="0.3">
      <c r="A1765" s="13"/>
      <c r="B1765" s="13"/>
      <c r="C1765" s="13"/>
      <c r="D1765" s="13"/>
      <c r="E1765" s="13"/>
    </row>
    <row r="1766" spans="1:5" x14ac:dyDescent="0.3">
      <c r="A1766" s="13"/>
      <c r="B1766" s="13"/>
      <c r="C1766" s="13"/>
      <c r="D1766" s="13"/>
      <c r="E1766" s="13"/>
    </row>
    <row r="1767" spans="1:5" x14ac:dyDescent="0.3">
      <c r="A1767" s="13"/>
      <c r="B1767" s="13"/>
      <c r="C1767" s="13"/>
      <c r="D1767" s="13"/>
      <c r="E1767" s="13"/>
    </row>
    <row r="1768" spans="1:5" x14ac:dyDescent="0.3">
      <c r="A1768" s="13"/>
      <c r="B1768" s="13"/>
      <c r="C1768" s="13"/>
      <c r="D1768" s="13"/>
      <c r="E1768" s="13"/>
    </row>
    <row r="1769" spans="1:5" x14ac:dyDescent="0.3">
      <c r="A1769" s="13"/>
      <c r="B1769" s="13"/>
      <c r="C1769" s="13"/>
      <c r="D1769" s="13"/>
      <c r="E1769" s="13"/>
    </row>
    <row r="1770" spans="1:5" x14ac:dyDescent="0.3">
      <c r="A1770" s="13"/>
      <c r="B1770" s="13"/>
      <c r="C1770" s="13"/>
      <c r="D1770" s="13"/>
      <c r="E1770" s="13"/>
    </row>
    <row r="1771" spans="1:5" x14ac:dyDescent="0.3">
      <c r="A1771" s="13"/>
      <c r="B1771" s="13"/>
      <c r="C1771" s="13"/>
      <c r="D1771" s="13"/>
      <c r="E1771" s="13"/>
    </row>
    <row r="1772" spans="1:5" x14ac:dyDescent="0.3">
      <c r="A1772" s="13"/>
      <c r="B1772" s="13"/>
      <c r="C1772" s="13"/>
      <c r="D1772" s="13"/>
      <c r="E1772" s="13"/>
    </row>
    <row r="1773" spans="1:5" x14ac:dyDescent="0.3">
      <c r="A1773" s="13"/>
      <c r="B1773" s="13"/>
      <c r="C1773" s="13"/>
      <c r="D1773" s="13"/>
      <c r="E1773" s="13"/>
    </row>
    <row r="1774" spans="1:5" x14ac:dyDescent="0.3">
      <c r="A1774" s="13"/>
      <c r="B1774" s="13"/>
      <c r="C1774" s="13"/>
      <c r="D1774" s="13"/>
      <c r="E1774" s="13"/>
    </row>
    <row r="1775" spans="1:5" x14ac:dyDescent="0.3">
      <c r="A1775" s="13"/>
      <c r="B1775" s="13"/>
      <c r="C1775" s="13"/>
      <c r="D1775" s="13"/>
      <c r="E1775" s="13"/>
    </row>
    <row r="1776" spans="1:5" x14ac:dyDescent="0.3">
      <c r="A1776" s="13"/>
      <c r="B1776" s="13"/>
      <c r="C1776" s="13"/>
      <c r="D1776" s="13"/>
      <c r="E1776" s="13"/>
    </row>
    <row r="1777" spans="1:5" x14ac:dyDescent="0.3">
      <c r="A1777" s="13"/>
      <c r="B1777" s="13"/>
      <c r="C1777" s="13"/>
      <c r="D1777" s="13"/>
      <c r="E1777" s="13"/>
    </row>
    <row r="1778" spans="1:5" x14ac:dyDescent="0.3">
      <c r="A1778" s="13"/>
      <c r="B1778" s="13"/>
      <c r="C1778" s="13"/>
      <c r="D1778" s="13"/>
      <c r="E1778" s="13"/>
    </row>
    <row r="1779" spans="1:5" x14ac:dyDescent="0.3">
      <c r="A1779" s="13"/>
      <c r="B1779" s="13"/>
      <c r="C1779" s="13"/>
      <c r="D1779" s="13"/>
      <c r="E1779" s="13"/>
    </row>
    <row r="1780" spans="1:5" x14ac:dyDescent="0.3">
      <c r="A1780" s="13"/>
      <c r="B1780" s="13"/>
      <c r="C1780" s="13"/>
      <c r="D1780" s="13"/>
      <c r="E1780" s="13"/>
    </row>
    <row r="1781" spans="1:5" x14ac:dyDescent="0.3">
      <c r="A1781" s="13"/>
      <c r="B1781" s="13"/>
      <c r="C1781" s="13"/>
      <c r="D1781" s="13"/>
      <c r="E1781" s="13"/>
    </row>
    <row r="1782" spans="1:5" x14ac:dyDescent="0.3">
      <c r="A1782" s="13"/>
      <c r="B1782" s="13"/>
      <c r="C1782" s="13"/>
      <c r="D1782" s="13"/>
      <c r="E1782" s="13"/>
    </row>
    <row r="1783" spans="1:5" x14ac:dyDescent="0.3">
      <c r="A1783" s="13"/>
      <c r="B1783" s="13"/>
      <c r="C1783" s="13"/>
      <c r="D1783" s="13"/>
      <c r="E1783" s="13"/>
    </row>
    <row r="1784" spans="1:5" x14ac:dyDescent="0.3">
      <c r="A1784" s="13"/>
      <c r="B1784" s="13"/>
      <c r="C1784" s="13"/>
      <c r="D1784" s="13"/>
      <c r="E1784" s="13"/>
    </row>
    <row r="1785" spans="1:5" x14ac:dyDescent="0.3">
      <c r="A1785" s="13"/>
      <c r="B1785" s="13"/>
      <c r="C1785" s="13"/>
      <c r="D1785" s="13"/>
      <c r="E1785" s="13"/>
    </row>
    <row r="1786" spans="1:5" x14ac:dyDescent="0.3">
      <c r="A1786" s="13"/>
      <c r="B1786" s="13"/>
      <c r="C1786" s="13"/>
      <c r="D1786" s="13"/>
      <c r="E1786" s="13"/>
    </row>
    <row r="1787" spans="1:5" x14ac:dyDescent="0.3">
      <c r="A1787" s="13"/>
      <c r="B1787" s="13"/>
      <c r="C1787" s="13"/>
      <c r="D1787" s="13"/>
      <c r="E1787" s="13"/>
    </row>
    <row r="1788" spans="1:5" x14ac:dyDescent="0.3">
      <c r="A1788" s="13"/>
      <c r="B1788" s="13"/>
      <c r="C1788" s="13"/>
      <c r="D1788" s="13"/>
      <c r="E1788" s="13"/>
    </row>
    <row r="1789" spans="1:5" x14ac:dyDescent="0.3">
      <c r="A1789" s="13"/>
      <c r="B1789" s="13"/>
      <c r="C1789" s="13"/>
      <c r="D1789" s="13"/>
      <c r="E1789" s="13"/>
    </row>
    <row r="1790" spans="1:5" x14ac:dyDescent="0.3">
      <c r="A1790" s="13"/>
      <c r="B1790" s="13"/>
      <c r="C1790" s="13"/>
      <c r="D1790" s="13"/>
      <c r="E1790" s="13"/>
    </row>
    <row r="1791" spans="1:5" x14ac:dyDescent="0.3">
      <c r="A1791" s="13"/>
      <c r="B1791" s="13"/>
      <c r="C1791" s="13"/>
      <c r="D1791" s="13"/>
      <c r="E1791" s="13"/>
    </row>
    <row r="1792" spans="1:5" x14ac:dyDescent="0.3">
      <c r="A1792" s="13"/>
      <c r="B1792" s="13"/>
      <c r="C1792" s="13"/>
      <c r="D1792" s="13"/>
      <c r="E1792" s="13"/>
    </row>
    <row r="1793" spans="1:5" x14ac:dyDescent="0.3">
      <c r="A1793" s="13"/>
      <c r="B1793" s="13"/>
      <c r="C1793" s="13"/>
      <c r="D1793" s="13"/>
      <c r="E1793" s="13"/>
    </row>
    <row r="1794" spans="1:5" x14ac:dyDescent="0.3">
      <c r="A1794" s="13"/>
      <c r="B1794" s="13"/>
      <c r="C1794" s="13"/>
      <c r="D1794" s="13"/>
      <c r="E1794" s="13"/>
    </row>
    <row r="1795" spans="1:5" x14ac:dyDescent="0.3">
      <c r="A1795" s="13"/>
      <c r="B1795" s="13"/>
      <c r="C1795" s="13"/>
      <c r="D1795" s="13"/>
      <c r="E1795" s="13"/>
    </row>
    <row r="1796" spans="1:5" x14ac:dyDescent="0.3">
      <c r="A1796" s="13"/>
      <c r="B1796" s="13"/>
      <c r="C1796" s="13"/>
      <c r="D1796" s="13"/>
      <c r="E1796" s="13"/>
    </row>
    <row r="1797" spans="1:5" x14ac:dyDescent="0.3">
      <c r="A1797" s="13"/>
      <c r="B1797" s="13"/>
      <c r="C1797" s="13"/>
      <c r="D1797" s="13"/>
      <c r="E1797" s="13"/>
    </row>
    <row r="1798" spans="1:5" x14ac:dyDescent="0.3">
      <c r="A1798" s="13"/>
      <c r="B1798" s="13"/>
      <c r="C1798" s="13"/>
      <c r="D1798" s="13"/>
      <c r="E1798" s="13"/>
    </row>
    <row r="1799" spans="1:5" x14ac:dyDescent="0.3">
      <c r="A1799" s="13"/>
      <c r="B1799" s="13"/>
      <c r="C1799" s="13"/>
      <c r="D1799" s="13"/>
      <c r="E1799" s="13"/>
    </row>
    <row r="1800" spans="1:5" x14ac:dyDescent="0.3">
      <c r="A1800" s="13"/>
      <c r="B1800" s="13"/>
      <c r="C1800" s="13"/>
      <c r="D1800" s="13"/>
      <c r="E1800" s="13"/>
    </row>
    <row r="1801" spans="1:5" x14ac:dyDescent="0.3">
      <c r="A1801" s="13"/>
      <c r="B1801" s="13"/>
      <c r="C1801" s="13"/>
      <c r="D1801" s="13"/>
      <c r="E1801" s="13"/>
    </row>
    <row r="1802" spans="1:5" x14ac:dyDescent="0.3">
      <c r="A1802" s="13"/>
      <c r="B1802" s="13"/>
      <c r="C1802" s="13"/>
      <c r="D1802" s="13"/>
      <c r="E1802" s="13"/>
    </row>
    <row r="1803" spans="1:5" x14ac:dyDescent="0.3">
      <c r="A1803" s="13"/>
      <c r="B1803" s="13"/>
      <c r="C1803" s="13"/>
      <c r="D1803" s="13"/>
      <c r="E1803" s="13"/>
    </row>
    <row r="1804" spans="1:5" x14ac:dyDescent="0.3">
      <c r="A1804" s="13"/>
      <c r="B1804" s="13"/>
      <c r="C1804" s="13"/>
      <c r="D1804" s="13"/>
      <c r="E1804" s="13"/>
    </row>
    <row r="1805" spans="1:5" x14ac:dyDescent="0.3">
      <c r="A1805" s="13"/>
      <c r="B1805" s="13"/>
      <c r="C1805" s="13"/>
      <c r="D1805" s="13"/>
      <c r="E1805" s="13"/>
    </row>
    <row r="1806" spans="1:5" x14ac:dyDescent="0.3">
      <c r="A1806" s="13"/>
      <c r="B1806" s="13"/>
      <c r="C1806" s="13"/>
      <c r="D1806" s="13"/>
      <c r="E1806" s="13"/>
    </row>
    <row r="1807" spans="1:5" x14ac:dyDescent="0.3">
      <c r="A1807" s="13"/>
      <c r="B1807" s="13"/>
      <c r="C1807" s="13"/>
      <c r="D1807" s="13"/>
      <c r="E1807" s="13"/>
    </row>
    <row r="1808" spans="1:5" x14ac:dyDescent="0.3">
      <c r="A1808" s="13"/>
      <c r="B1808" s="13"/>
      <c r="C1808" s="13"/>
      <c r="D1808" s="13"/>
      <c r="E1808" s="13"/>
    </row>
    <row r="1809" spans="1:5" x14ac:dyDescent="0.3">
      <c r="A1809" s="13"/>
      <c r="B1809" s="13"/>
      <c r="C1809" s="13"/>
      <c r="D1809" s="13"/>
      <c r="E1809" s="13"/>
    </row>
    <row r="1810" spans="1:5" x14ac:dyDescent="0.3">
      <c r="A1810" s="13"/>
      <c r="B1810" s="13"/>
      <c r="C1810" s="13"/>
      <c r="D1810" s="13"/>
      <c r="E1810" s="13"/>
    </row>
    <row r="1811" spans="1:5" x14ac:dyDescent="0.3">
      <c r="A1811" s="13"/>
      <c r="B1811" s="13"/>
      <c r="C1811" s="13"/>
      <c r="D1811" s="13"/>
      <c r="E1811" s="13"/>
    </row>
    <row r="1812" spans="1:5" x14ac:dyDescent="0.3">
      <c r="A1812" s="13"/>
      <c r="B1812" s="13"/>
      <c r="C1812" s="13"/>
      <c r="D1812" s="13"/>
      <c r="E1812" s="13"/>
    </row>
    <row r="1813" spans="1:5" x14ac:dyDescent="0.3">
      <c r="A1813" s="13"/>
      <c r="B1813" s="13"/>
      <c r="C1813" s="13"/>
      <c r="D1813" s="13"/>
      <c r="E1813" s="13"/>
    </row>
    <row r="1814" spans="1:5" x14ac:dyDescent="0.3">
      <c r="A1814" s="13"/>
      <c r="B1814" s="13"/>
      <c r="C1814" s="13"/>
      <c r="D1814" s="13"/>
      <c r="E1814" s="13"/>
    </row>
    <row r="1815" spans="1:5" x14ac:dyDescent="0.3">
      <c r="A1815" s="13"/>
      <c r="B1815" s="13"/>
      <c r="C1815" s="13"/>
      <c r="D1815" s="13"/>
      <c r="E1815" s="13"/>
    </row>
    <row r="1816" spans="1:5" x14ac:dyDescent="0.3">
      <c r="A1816" s="13"/>
      <c r="B1816" s="13"/>
      <c r="C1816" s="13"/>
      <c r="D1816" s="13"/>
      <c r="E1816" s="13"/>
    </row>
    <row r="1817" spans="1:5" x14ac:dyDescent="0.3">
      <c r="A1817" s="13"/>
      <c r="B1817" s="13"/>
      <c r="C1817" s="13"/>
      <c r="D1817" s="13"/>
      <c r="E1817" s="13"/>
    </row>
    <row r="1818" spans="1:5" x14ac:dyDescent="0.3">
      <c r="A1818" s="13"/>
      <c r="B1818" s="13"/>
      <c r="C1818" s="13"/>
      <c r="D1818" s="13"/>
      <c r="E1818" s="13"/>
    </row>
    <row r="1819" spans="1:5" x14ac:dyDescent="0.3">
      <c r="A1819" s="13"/>
      <c r="B1819" s="13"/>
      <c r="C1819" s="13"/>
      <c r="D1819" s="13"/>
      <c r="E1819" s="13"/>
    </row>
    <row r="1820" spans="1:5" x14ac:dyDescent="0.3">
      <c r="A1820" s="13"/>
      <c r="B1820" s="13"/>
      <c r="C1820" s="13"/>
      <c r="D1820" s="13"/>
      <c r="E1820" s="13"/>
    </row>
    <row r="1821" spans="1:5" x14ac:dyDescent="0.3">
      <c r="A1821" s="13"/>
      <c r="B1821" s="13"/>
      <c r="C1821" s="13"/>
      <c r="D1821" s="13"/>
      <c r="E1821" s="13"/>
    </row>
    <row r="1822" spans="1:5" x14ac:dyDescent="0.3">
      <c r="A1822" s="13"/>
      <c r="B1822" s="13"/>
      <c r="C1822" s="13"/>
      <c r="D1822" s="13"/>
      <c r="E1822" s="13"/>
    </row>
    <row r="1823" spans="1:5" x14ac:dyDescent="0.3">
      <c r="A1823" s="13"/>
      <c r="B1823" s="13"/>
      <c r="C1823" s="13"/>
      <c r="D1823" s="13"/>
      <c r="E1823" s="13"/>
    </row>
    <row r="1824" spans="1:5" x14ac:dyDescent="0.3">
      <c r="A1824" s="13"/>
      <c r="B1824" s="13"/>
      <c r="C1824" s="13"/>
      <c r="D1824" s="13"/>
      <c r="E1824" s="13"/>
    </row>
    <row r="1825" spans="1:5" x14ac:dyDescent="0.3">
      <c r="A1825" s="13"/>
      <c r="B1825" s="13"/>
      <c r="C1825" s="13"/>
      <c r="D1825" s="13"/>
      <c r="E1825" s="13"/>
    </row>
    <row r="1826" spans="1:5" x14ac:dyDescent="0.3">
      <c r="A1826" s="13"/>
      <c r="B1826" s="13"/>
      <c r="C1826" s="13"/>
      <c r="D1826" s="13"/>
      <c r="E1826" s="13"/>
    </row>
    <row r="1827" spans="1:5" x14ac:dyDescent="0.3">
      <c r="A1827" s="13"/>
      <c r="B1827" s="13"/>
      <c r="C1827" s="13"/>
      <c r="D1827" s="13"/>
      <c r="E1827" s="13"/>
    </row>
    <row r="1828" spans="1:5" x14ac:dyDescent="0.3">
      <c r="A1828" s="13"/>
      <c r="B1828" s="13"/>
      <c r="C1828" s="13"/>
      <c r="D1828" s="13"/>
      <c r="E1828" s="13"/>
    </row>
    <row r="1829" spans="1:5" x14ac:dyDescent="0.3">
      <c r="A1829" s="13"/>
      <c r="B1829" s="13"/>
      <c r="C1829" s="13"/>
      <c r="D1829" s="13"/>
      <c r="E1829" s="13"/>
    </row>
    <row r="1830" spans="1:5" x14ac:dyDescent="0.3">
      <c r="A1830" s="13"/>
      <c r="B1830" s="13"/>
      <c r="C1830" s="13"/>
      <c r="D1830" s="13"/>
      <c r="E1830" s="13"/>
    </row>
    <row r="1831" spans="1:5" x14ac:dyDescent="0.3">
      <c r="A1831" s="13"/>
      <c r="B1831" s="13"/>
      <c r="C1831" s="13"/>
      <c r="D1831" s="13"/>
      <c r="E1831" s="13"/>
    </row>
    <row r="1832" spans="1:5" x14ac:dyDescent="0.3">
      <c r="A1832" s="13"/>
      <c r="B1832" s="13"/>
      <c r="C1832" s="13"/>
      <c r="D1832" s="13"/>
      <c r="E1832" s="13"/>
    </row>
    <row r="1833" spans="1:5" x14ac:dyDescent="0.3">
      <c r="A1833" s="13"/>
      <c r="B1833" s="13"/>
      <c r="C1833" s="13"/>
      <c r="D1833" s="13"/>
      <c r="E1833" s="13"/>
    </row>
    <row r="1834" spans="1:5" x14ac:dyDescent="0.3">
      <c r="A1834" s="13"/>
      <c r="B1834" s="13"/>
      <c r="C1834" s="13"/>
      <c r="D1834" s="13"/>
      <c r="E1834" s="13"/>
    </row>
    <row r="1835" spans="1:5" x14ac:dyDescent="0.3">
      <c r="A1835" s="13"/>
      <c r="B1835" s="13"/>
      <c r="C1835" s="13"/>
      <c r="D1835" s="13"/>
      <c r="E1835" s="13"/>
    </row>
    <row r="1836" spans="1:5" x14ac:dyDescent="0.3">
      <c r="A1836" s="13"/>
      <c r="B1836" s="13"/>
      <c r="C1836" s="13"/>
      <c r="D1836" s="13"/>
      <c r="E1836" s="13"/>
    </row>
    <row r="1837" spans="1:5" x14ac:dyDescent="0.3">
      <c r="A1837" s="13"/>
      <c r="B1837" s="13"/>
      <c r="C1837" s="13"/>
      <c r="D1837" s="13"/>
      <c r="E1837" s="13"/>
    </row>
    <row r="1838" spans="1:5" x14ac:dyDescent="0.3">
      <c r="A1838" s="13"/>
      <c r="B1838" s="13"/>
      <c r="C1838" s="13"/>
      <c r="D1838" s="13"/>
      <c r="E1838" s="13"/>
    </row>
    <row r="1839" spans="1:5" x14ac:dyDescent="0.3">
      <c r="A1839" s="13"/>
      <c r="B1839" s="13"/>
      <c r="C1839" s="13"/>
      <c r="D1839" s="13"/>
      <c r="E1839" s="13"/>
    </row>
    <row r="1840" spans="1:5" x14ac:dyDescent="0.3">
      <c r="A1840" s="13"/>
      <c r="B1840" s="13"/>
      <c r="C1840" s="13"/>
      <c r="D1840" s="13"/>
      <c r="E1840" s="13"/>
    </row>
    <row r="1841" spans="1:5" x14ac:dyDescent="0.3">
      <c r="A1841" s="13"/>
      <c r="B1841" s="13"/>
      <c r="C1841" s="13"/>
      <c r="D1841" s="13"/>
      <c r="E1841" s="13"/>
    </row>
    <row r="1842" spans="1:5" x14ac:dyDescent="0.3">
      <c r="A1842" s="13"/>
      <c r="B1842" s="13"/>
      <c r="C1842" s="13"/>
      <c r="D1842" s="13"/>
      <c r="E1842" s="13"/>
    </row>
    <row r="1843" spans="1:5" x14ac:dyDescent="0.3">
      <c r="A1843" s="13"/>
      <c r="B1843" s="13"/>
      <c r="C1843" s="13"/>
      <c r="D1843" s="13"/>
      <c r="E1843" s="13"/>
    </row>
    <row r="1844" spans="1:5" x14ac:dyDescent="0.3">
      <c r="A1844" s="13"/>
      <c r="B1844" s="13"/>
      <c r="C1844" s="13"/>
      <c r="D1844" s="13"/>
      <c r="E1844" s="13"/>
    </row>
    <row r="1845" spans="1:5" x14ac:dyDescent="0.3">
      <c r="A1845" s="13"/>
      <c r="B1845" s="13"/>
      <c r="C1845" s="13"/>
      <c r="D1845" s="13"/>
      <c r="E1845" s="13"/>
    </row>
    <row r="1846" spans="1:5" x14ac:dyDescent="0.3">
      <c r="A1846" s="13"/>
      <c r="B1846" s="13"/>
      <c r="C1846" s="13"/>
      <c r="D1846" s="13"/>
      <c r="E1846" s="13"/>
    </row>
    <row r="1847" spans="1:5" x14ac:dyDescent="0.3">
      <c r="A1847" s="13"/>
      <c r="B1847" s="13"/>
      <c r="C1847" s="13"/>
      <c r="D1847" s="13"/>
      <c r="E1847" s="13"/>
    </row>
    <row r="1848" spans="1:5" x14ac:dyDescent="0.3">
      <c r="A1848" s="13"/>
      <c r="B1848" s="13"/>
      <c r="C1848" s="13"/>
      <c r="D1848" s="13"/>
      <c r="E1848" s="13"/>
    </row>
    <row r="1849" spans="1:5" x14ac:dyDescent="0.3">
      <c r="A1849" s="13"/>
      <c r="B1849" s="13"/>
      <c r="C1849" s="13"/>
      <c r="D1849" s="13"/>
      <c r="E1849" s="13"/>
    </row>
    <row r="1850" spans="1:5" x14ac:dyDescent="0.3">
      <c r="A1850" s="13"/>
      <c r="B1850" s="13"/>
      <c r="C1850" s="13"/>
      <c r="D1850" s="13"/>
      <c r="E1850" s="13"/>
    </row>
    <row r="1851" spans="1:5" x14ac:dyDescent="0.3">
      <c r="A1851" s="13"/>
      <c r="B1851" s="13"/>
      <c r="C1851" s="13"/>
      <c r="D1851" s="13"/>
      <c r="E1851" s="13"/>
    </row>
    <row r="1852" spans="1:5" x14ac:dyDescent="0.3">
      <c r="A1852" s="13"/>
      <c r="B1852" s="13"/>
      <c r="C1852" s="13"/>
      <c r="D1852" s="13"/>
      <c r="E1852" s="13"/>
    </row>
    <row r="1853" spans="1:5" x14ac:dyDescent="0.3">
      <c r="A1853" s="13"/>
      <c r="B1853" s="13"/>
      <c r="C1853" s="13"/>
      <c r="D1853" s="13"/>
      <c r="E1853" s="13"/>
    </row>
    <row r="1854" spans="1:5" x14ac:dyDescent="0.3">
      <c r="A1854" s="13"/>
      <c r="B1854" s="13"/>
      <c r="C1854" s="13"/>
      <c r="D1854" s="13"/>
      <c r="E1854" s="13"/>
    </row>
    <row r="1855" spans="1:5" x14ac:dyDescent="0.3">
      <c r="A1855" s="13"/>
      <c r="B1855" s="13"/>
      <c r="C1855" s="13"/>
      <c r="D1855" s="13"/>
      <c r="E1855" s="13"/>
    </row>
    <row r="1856" spans="1:5" x14ac:dyDescent="0.3">
      <c r="A1856" s="13"/>
      <c r="B1856" s="13"/>
      <c r="C1856" s="13"/>
      <c r="D1856" s="13"/>
      <c r="E1856" s="13"/>
    </row>
    <row r="1857" spans="1:5" x14ac:dyDescent="0.3">
      <c r="A1857" s="13"/>
      <c r="B1857" s="13"/>
      <c r="C1857" s="13"/>
      <c r="D1857" s="13"/>
      <c r="E1857" s="13"/>
    </row>
    <row r="1858" spans="1:5" x14ac:dyDescent="0.3">
      <c r="A1858" s="13"/>
      <c r="B1858" s="13"/>
      <c r="C1858" s="13"/>
      <c r="D1858" s="13"/>
      <c r="E1858" s="13"/>
    </row>
    <row r="1859" spans="1:5" x14ac:dyDescent="0.3">
      <c r="A1859" s="13"/>
      <c r="B1859" s="13"/>
      <c r="C1859" s="13"/>
      <c r="D1859" s="13"/>
      <c r="E1859" s="13"/>
    </row>
    <row r="1860" spans="1:5" x14ac:dyDescent="0.3">
      <c r="A1860" s="13"/>
      <c r="B1860" s="13"/>
      <c r="C1860" s="13"/>
      <c r="D1860" s="13"/>
      <c r="E1860" s="13"/>
    </row>
    <row r="1861" spans="1:5" x14ac:dyDescent="0.3">
      <c r="A1861" s="13"/>
      <c r="B1861" s="13"/>
      <c r="C1861" s="13"/>
      <c r="D1861" s="13"/>
      <c r="E1861" s="13"/>
    </row>
    <row r="1862" spans="1:5" x14ac:dyDescent="0.3">
      <c r="A1862" s="13"/>
      <c r="B1862" s="13"/>
      <c r="C1862" s="13"/>
      <c r="D1862" s="13"/>
      <c r="E1862" s="13"/>
    </row>
    <row r="1863" spans="1:5" x14ac:dyDescent="0.3">
      <c r="A1863" s="13"/>
      <c r="B1863" s="13"/>
      <c r="C1863" s="13"/>
      <c r="D1863" s="13"/>
      <c r="E1863" s="13"/>
    </row>
    <row r="1864" spans="1:5" x14ac:dyDescent="0.3">
      <c r="A1864" s="13"/>
      <c r="B1864" s="13"/>
      <c r="C1864" s="13"/>
      <c r="D1864" s="13"/>
      <c r="E1864" s="13"/>
    </row>
    <row r="1865" spans="1:5" x14ac:dyDescent="0.3">
      <c r="A1865" s="13"/>
      <c r="B1865" s="13"/>
      <c r="C1865" s="13"/>
      <c r="D1865" s="13"/>
      <c r="E1865" s="13"/>
    </row>
    <row r="1866" spans="1:5" x14ac:dyDescent="0.3">
      <c r="A1866" s="13"/>
      <c r="B1866" s="13"/>
      <c r="C1866" s="13"/>
      <c r="D1866" s="13"/>
      <c r="E1866" s="13"/>
    </row>
    <row r="1867" spans="1:5" x14ac:dyDescent="0.3">
      <c r="A1867" s="13"/>
      <c r="B1867" s="13"/>
      <c r="C1867" s="13"/>
      <c r="D1867" s="13"/>
      <c r="E1867" s="13"/>
    </row>
    <row r="1868" spans="1:5" x14ac:dyDescent="0.3">
      <c r="A1868" s="13"/>
      <c r="B1868" s="13"/>
      <c r="C1868" s="13"/>
      <c r="D1868" s="13"/>
      <c r="E1868" s="13"/>
    </row>
    <row r="1869" spans="1:5" x14ac:dyDescent="0.3">
      <c r="A1869" s="13"/>
      <c r="B1869" s="13"/>
      <c r="C1869" s="13"/>
      <c r="D1869" s="13"/>
      <c r="E1869" s="13"/>
    </row>
    <row r="1870" spans="1:5" x14ac:dyDescent="0.3">
      <c r="A1870" s="13"/>
      <c r="B1870" s="13"/>
      <c r="C1870" s="13"/>
      <c r="D1870" s="13"/>
      <c r="E1870" s="13"/>
    </row>
    <row r="1871" spans="1:5" x14ac:dyDescent="0.3">
      <c r="A1871" s="13"/>
      <c r="B1871" s="13"/>
      <c r="C1871" s="13"/>
      <c r="D1871" s="13"/>
      <c r="E1871" s="13"/>
    </row>
    <row r="1872" spans="1:5" x14ac:dyDescent="0.3">
      <c r="A1872" s="13"/>
      <c r="B1872" s="13"/>
      <c r="C1872" s="13"/>
      <c r="D1872" s="13"/>
      <c r="E1872" s="13"/>
    </row>
    <row r="1873" spans="1:5" x14ac:dyDescent="0.3">
      <c r="A1873" s="13"/>
      <c r="B1873" s="13"/>
      <c r="C1873" s="13"/>
      <c r="D1873" s="13"/>
      <c r="E1873" s="13"/>
    </row>
    <row r="1874" spans="1:5" x14ac:dyDescent="0.3">
      <c r="A1874" s="13"/>
      <c r="B1874" s="13"/>
      <c r="C1874" s="13"/>
      <c r="D1874" s="13"/>
      <c r="E1874" s="13"/>
    </row>
    <row r="1875" spans="1:5" x14ac:dyDescent="0.3">
      <c r="A1875" s="13"/>
      <c r="B1875" s="13"/>
      <c r="C1875" s="13"/>
      <c r="D1875" s="13"/>
      <c r="E1875" s="13"/>
    </row>
    <row r="1876" spans="1:5" x14ac:dyDescent="0.3">
      <c r="A1876" s="13"/>
      <c r="B1876" s="13"/>
      <c r="C1876" s="13"/>
      <c r="D1876" s="13"/>
      <c r="E1876" s="13"/>
    </row>
    <row r="1877" spans="1:5" x14ac:dyDescent="0.3">
      <c r="A1877" s="13"/>
      <c r="B1877" s="13"/>
      <c r="C1877" s="13"/>
      <c r="D1877" s="13"/>
      <c r="E1877" s="13"/>
    </row>
    <row r="1878" spans="1:5" x14ac:dyDescent="0.3">
      <c r="A1878" s="13"/>
      <c r="B1878" s="13"/>
      <c r="C1878" s="13"/>
      <c r="D1878" s="13"/>
      <c r="E1878" s="13"/>
    </row>
    <row r="1879" spans="1:5" x14ac:dyDescent="0.3">
      <c r="A1879" s="13"/>
      <c r="B1879" s="13"/>
      <c r="C1879" s="13"/>
      <c r="D1879" s="13"/>
      <c r="E1879" s="13"/>
    </row>
    <row r="1880" spans="1:5" x14ac:dyDescent="0.3">
      <c r="A1880" s="13"/>
      <c r="B1880" s="13"/>
      <c r="C1880" s="13"/>
      <c r="D1880" s="13"/>
      <c r="E1880" s="13"/>
    </row>
    <row r="1881" spans="1:5" x14ac:dyDescent="0.3">
      <c r="A1881" s="13"/>
      <c r="B1881" s="13"/>
      <c r="C1881" s="13"/>
      <c r="D1881" s="13"/>
      <c r="E1881" s="13"/>
    </row>
    <row r="1882" spans="1:5" x14ac:dyDescent="0.3">
      <c r="A1882" s="13"/>
      <c r="B1882" s="13"/>
      <c r="C1882" s="13"/>
      <c r="D1882" s="13"/>
      <c r="E1882" s="13"/>
    </row>
    <row r="1883" spans="1:5" x14ac:dyDescent="0.3">
      <c r="A1883" s="13"/>
      <c r="B1883" s="13"/>
      <c r="C1883" s="13"/>
      <c r="D1883" s="13"/>
      <c r="E1883" s="13"/>
    </row>
    <row r="1884" spans="1:5" x14ac:dyDescent="0.3">
      <c r="A1884" s="13"/>
      <c r="B1884" s="13"/>
      <c r="C1884" s="13"/>
      <c r="D1884" s="13"/>
      <c r="E1884" s="13"/>
    </row>
    <row r="1885" spans="1:5" x14ac:dyDescent="0.3">
      <c r="A1885" s="13"/>
      <c r="B1885" s="13"/>
      <c r="C1885" s="13"/>
      <c r="D1885" s="13"/>
      <c r="E1885" s="13"/>
    </row>
    <row r="1886" spans="1:5" x14ac:dyDescent="0.3">
      <c r="A1886" s="13"/>
      <c r="B1886" s="13"/>
      <c r="C1886" s="13"/>
      <c r="D1886" s="13"/>
      <c r="E1886" s="13"/>
    </row>
    <row r="1887" spans="1:5" x14ac:dyDescent="0.3">
      <c r="A1887" s="13"/>
      <c r="B1887" s="13"/>
      <c r="C1887" s="13"/>
      <c r="D1887" s="13"/>
      <c r="E1887" s="13"/>
    </row>
    <row r="1888" spans="1:5" x14ac:dyDescent="0.3">
      <c r="A1888" s="13"/>
      <c r="B1888" s="13"/>
      <c r="C1888" s="13"/>
      <c r="D1888" s="13"/>
      <c r="E1888" s="13"/>
    </row>
    <row r="1889" spans="1:5" x14ac:dyDescent="0.3">
      <c r="A1889" s="13"/>
      <c r="B1889" s="13"/>
      <c r="C1889" s="13"/>
      <c r="D1889" s="13"/>
      <c r="E1889" s="13"/>
    </row>
    <row r="1890" spans="1:5" x14ac:dyDescent="0.3">
      <c r="A1890" s="13"/>
      <c r="B1890" s="13"/>
      <c r="C1890" s="13"/>
      <c r="D1890" s="13"/>
      <c r="E1890" s="13"/>
    </row>
    <row r="1891" spans="1:5" x14ac:dyDescent="0.3">
      <c r="A1891" s="13"/>
      <c r="B1891" s="13"/>
      <c r="C1891" s="13"/>
      <c r="D1891" s="13"/>
      <c r="E1891" s="13"/>
    </row>
    <row r="1892" spans="1:5" x14ac:dyDescent="0.3">
      <c r="A1892" s="13"/>
      <c r="B1892" s="13"/>
      <c r="C1892" s="13"/>
      <c r="D1892" s="13"/>
      <c r="E1892" s="13"/>
    </row>
    <row r="1893" spans="1:5" x14ac:dyDescent="0.3">
      <c r="A1893" s="13"/>
      <c r="B1893" s="13"/>
      <c r="C1893" s="13"/>
      <c r="D1893" s="13"/>
      <c r="E1893" s="13"/>
    </row>
    <row r="1894" spans="1:5" x14ac:dyDescent="0.3">
      <c r="A1894" s="13"/>
      <c r="B1894" s="13"/>
      <c r="C1894" s="13"/>
      <c r="D1894" s="13"/>
      <c r="E1894" s="13"/>
    </row>
    <row r="1895" spans="1:5" x14ac:dyDescent="0.3">
      <c r="A1895" s="13"/>
      <c r="B1895" s="13"/>
      <c r="C1895" s="13"/>
      <c r="D1895" s="13"/>
      <c r="E1895" s="13"/>
    </row>
    <row r="1896" spans="1:5" x14ac:dyDescent="0.3">
      <c r="A1896" s="13"/>
      <c r="B1896" s="13"/>
      <c r="C1896" s="13"/>
      <c r="D1896" s="13"/>
      <c r="E1896" s="13"/>
    </row>
    <row r="1897" spans="1:5" x14ac:dyDescent="0.3">
      <c r="A1897" s="13"/>
      <c r="B1897" s="13"/>
      <c r="C1897" s="13"/>
      <c r="D1897" s="13"/>
      <c r="E1897" s="13"/>
    </row>
    <row r="1898" spans="1:5" x14ac:dyDescent="0.3">
      <c r="A1898" s="13"/>
      <c r="B1898" s="13"/>
      <c r="C1898" s="13"/>
      <c r="D1898" s="13"/>
      <c r="E1898" s="13"/>
    </row>
    <row r="1899" spans="1:5" x14ac:dyDescent="0.3">
      <c r="A1899" s="13"/>
      <c r="B1899" s="13"/>
      <c r="C1899" s="13"/>
      <c r="D1899" s="13"/>
      <c r="E1899" s="13"/>
    </row>
    <row r="1900" spans="1:5" x14ac:dyDescent="0.3">
      <c r="A1900" s="13"/>
      <c r="B1900" s="13"/>
      <c r="C1900" s="13"/>
      <c r="D1900" s="13"/>
      <c r="E1900" s="13"/>
    </row>
    <row r="1901" spans="1:5" x14ac:dyDescent="0.3">
      <c r="A1901" s="13"/>
      <c r="B1901" s="13"/>
      <c r="C1901" s="13"/>
      <c r="D1901" s="13"/>
      <c r="E1901" s="13"/>
    </row>
    <row r="1902" spans="1:5" x14ac:dyDescent="0.3">
      <c r="A1902" s="13"/>
      <c r="B1902" s="13"/>
      <c r="C1902" s="13"/>
      <c r="D1902" s="13"/>
      <c r="E1902" s="13"/>
    </row>
    <row r="1903" spans="1:5" x14ac:dyDescent="0.3">
      <c r="A1903" s="13"/>
      <c r="B1903" s="13"/>
      <c r="C1903" s="13"/>
      <c r="D1903" s="13"/>
      <c r="E1903" s="13"/>
    </row>
    <row r="1904" spans="1:5" x14ac:dyDescent="0.3">
      <c r="A1904" s="13"/>
      <c r="B1904" s="13"/>
      <c r="C1904" s="13"/>
      <c r="D1904" s="13"/>
      <c r="E1904" s="13"/>
    </row>
    <row r="1905" spans="1:5" x14ac:dyDescent="0.3">
      <c r="A1905" s="13"/>
      <c r="B1905" s="13"/>
      <c r="C1905" s="13"/>
      <c r="D1905" s="13"/>
      <c r="E1905" s="13"/>
    </row>
    <row r="1906" spans="1:5" x14ac:dyDescent="0.3">
      <c r="A1906" s="13"/>
      <c r="B1906" s="13"/>
      <c r="C1906" s="13"/>
      <c r="D1906" s="13"/>
      <c r="E1906" s="13"/>
    </row>
    <row r="1907" spans="1:5" x14ac:dyDescent="0.3">
      <c r="A1907" s="13"/>
      <c r="B1907" s="13"/>
      <c r="C1907" s="13"/>
      <c r="D1907" s="13"/>
      <c r="E1907" s="13"/>
    </row>
    <row r="1908" spans="1:5" x14ac:dyDescent="0.3">
      <c r="A1908" s="13"/>
      <c r="B1908" s="13"/>
      <c r="C1908" s="13"/>
      <c r="D1908" s="13"/>
      <c r="E1908" s="13"/>
    </row>
    <row r="1909" spans="1:5" x14ac:dyDescent="0.3">
      <c r="A1909" s="13"/>
      <c r="B1909" s="13"/>
      <c r="C1909" s="13"/>
      <c r="D1909" s="13"/>
      <c r="E1909" s="13"/>
    </row>
    <row r="1910" spans="1:5" x14ac:dyDescent="0.3">
      <c r="A1910" s="13"/>
      <c r="B1910" s="13"/>
      <c r="C1910" s="13"/>
      <c r="D1910" s="13"/>
      <c r="E1910" s="13"/>
    </row>
    <row r="1911" spans="1:5" x14ac:dyDescent="0.3">
      <c r="A1911" s="13"/>
      <c r="B1911" s="13"/>
      <c r="C1911" s="13"/>
      <c r="D1911" s="13"/>
      <c r="E1911" s="13"/>
    </row>
    <row r="1912" spans="1:5" x14ac:dyDescent="0.3">
      <c r="A1912" s="13"/>
      <c r="B1912" s="13"/>
      <c r="C1912" s="13"/>
      <c r="D1912" s="13"/>
      <c r="E1912" s="13"/>
    </row>
    <row r="1913" spans="1:5" x14ac:dyDescent="0.3">
      <c r="A1913" s="13"/>
      <c r="B1913" s="13"/>
      <c r="C1913" s="13"/>
      <c r="D1913" s="13"/>
      <c r="E1913" s="13"/>
    </row>
    <row r="1914" spans="1:5" x14ac:dyDescent="0.3">
      <c r="A1914" s="13"/>
      <c r="B1914" s="13"/>
      <c r="C1914" s="13"/>
      <c r="D1914" s="13"/>
      <c r="E1914" s="13"/>
    </row>
    <row r="1915" spans="1:5" x14ac:dyDescent="0.3">
      <c r="A1915" s="13"/>
      <c r="B1915" s="13"/>
      <c r="C1915" s="13"/>
      <c r="D1915" s="13"/>
      <c r="E1915" s="13"/>
    </row>
    <row r="1916" spans="1:5" x14ac:dyDescent="0.3">
      <c r="A1916" s="13"/>
      <c r="B1916" s="13"/>
      <c r="C1916" s="13"/>
      <c r="D1916" s="13"/>
      <c r="E1916" s="13"/>
    </row>
    <row r="1917" spans="1:5" x14ac:dyDescent="0.3">
      <c r="A1917" s="13"/>
      <c r="B1917" s="13"/>
      <c r="C1917" s="13"/>
      <c r="D1917" s="13"/>
      <c r="E1917" s="13"/>
    </row>
    <row r="1918" spans="1:5" x14ac:dyDescent="0.3">
      <c r="A1918" s="13"/>
      <c r="B1918" s="13"/>
      <c r="C1918" s="13"/>
      <c r="D1918" s="13"/>
      <c r="E1918" s="13"/>
    </row>
    <row r="1919" spans="1:5" x14ac:dyDescent="0.3">
      <c r="A1919" s="13"/>
      <c r="B1919" s="13"/>
      <c r="C1919" s="13"/>
      <c r="D1919" s="13"/>
      <c r="E1919" s="13"/>
    </row>
    <row r="1920" spans="1:5" x14ac:dyDescent="0.3">
      <c r="A1920" s="13"/>
      <c r="B1920" s="13"/>
      <c r="C1920" s="13"/>
      <c r="D1920" s="13"/>
      <c r="E1920" s="13"/>
    </row>
    <row r="1921" spans="1:5" x14ac:dyDescent="0.3">
      <c r="A1921" s="13"/>
      <c r="B1921" s="13"/>
      <c r="C1921" s="13"/>
      <c r="D1921" s="13"/>
      <c r="E1921" s="13"/>
    </row>
    <row r="1922" spans="1:5" x14ac:dyDescent="0.3">
      <c r="A1922" s="13"/>
      <c r="B1922" s="13"/>
      <c r="C1922" s="13"/>
      <c r="D1922" s="13"/>
      <c r="E1922" s="13"/>
    </row>
    <row r="1923" spans="1:5" x14ac:dyDescent="0.3">
      <c r="A1923" s="13"/>
      <c r="B1923" s="13"/>
      <c r="C1923" s="13"/>
      <c r="D1923" s="13"/>
      <c r="E1923" s="13"/>
    </row>
    <row r="1924" spans="1:5" x14ac:dyDescent="0.3">
      <c r="A1924" s="13"/>
      <c r="B1924" s="13"/>
      <c r="C1924" s="13"/>
      <c r="D1924" s="13"/>
      <c r="E1924" s="13"/>
    </row>
    <row r="1925" spans="1:5" x14ac:dyDescent="0.3">
      <c r="A1925" s="13"/>
      <c r="B1925" s="13"/>
      <c r="C1925" s="13"/>
      <c r="D1925" s="13"/>
      <c r="E1925" s="13"/>
    </row>
    <row r="1926" spans="1:5" x14ac:dyDescent="0.3">
      <c r="A1926" s="13"/>
      <c r="B1926" s="13"/>
      <c r="C1926" s="13"/>
      <c r="D1926" s="13"/>
      <c r="E1926" s="13"/>
    </row>
    <row r="1927" spans="1:5" x14ac:dyDescent="0.3">
      <c r="A1927" s="13"/>
      <c r="B1927" s="13"/>
      <c r="C1927" s="13"/>
      <c r="D1927" s="13"/>
      <c r="E1927" s="13"/>
    </row>
    <row r="1928" spans="1:5" x14ac:dyDescent="0.3">
      <c r="A1928" s="13"/>
      <c r="B1928" s="13"/>
      <c r="C1928" s="13"/>
      <c r="D1928" s="13"/>
      <c r="E1928" s="13"/>
    </row>
    <row r="1929" spans="1:5" x14ac:dyDescent="0.3">
      <c r="A1929" s="13"/>
      <c r="B1929" s="13"/>
      <c r="C1929" s="13"/>
      <c r="D1929" s="13"/>
      <c r="E1929" s="13"/>
    </row>
    <row r="1930" spans="1:5" x14ac:dyDescent="0.3">
      <c r="A1930" s="13"/>
      <c r="B1930" s="13"/>
      <c r="C1930" s="13"/>
      <c r="D1930" s="13"/>
      <c r="E1930" s="13"/>
    </row>
    <row r="1931" spans="1:5" x14ac:dyDescent="0.3">
      <c r="A1931" s="13"/>
      <c r="B1931" s="13"/>
      <c r="C1931" s="13"/>
      <c r="D1931" s="13"/>
      <c r="E1931" s="13"/>
    </row>
    <row r="1932" spans="1:5" x14ac:dyDescent="0.3">
      <c r="A1932" s="13"/>
      <c r="B1932" s="13"/>
      <c r="C1932" s="13"/>
      <c r="D1932" s="13"/>
      <c r="E1932" s="13"/>
    </row>
    <row r="1933" spans="1:5" x14ac:dyDescent="0.3">
      <c r="A1933" s="13"/>
      <c r="B1933" s="13"/>
      <c r="C1933" s="13"/>
      <c r="D1933" s="13"/>
      <c r="E1933" s="13"/>
    </row>
    <row r="1934" spans="1:5" x14ac:dyDescent="0.3">
      <c r="A1934" s="13"/>
      <c r="B1934" s="13"/>
      <c r="C1934" s="13"/>
      <c r="D1934" s="13"/>
      <c r="E1934" s="13"/>
    </row>
    <row r="1935" spans="1:5" x14ac:dyDescent="0.3">
      <c r="A1935" s="13"/>
      <c r="B1935" s="13"/>
      <c r="C1935" s="13"/>
      <c r="D1935" s="13"/>
      <c r="E1935" s="13"/>
    </row>
    <row r="1936" spans="1:5" x14ac:dyDescent="0.3">
      <c r="A1936" s="13"/>
      <c r="B1936" s="13"/>
      <c r="C1936" s="13"/>
      <c r="D1936" s="13"/>
      <c r="E1936" s="13"/>
    </row>
    <row r="1937" spans="1:5" x14ac:dyDescent="0.3">
      <c r="A1937" s="13"/>
      <c r="B1937" s="13"/>
      <c r="C1937" s="13"/>
      <c r="D1937" s="13"/>
      <c r="E1937" s="13"/>
    </row>
    <row r="1938" spans="1:5" x14ac:dyDescent="0.3">
      <c r="A1938" s="13"/>
      <c r="B1938" s="13"/>
      <c r="C1938" s="13"/>
      <c r="D1938" s="13"/>
      <c r="E1938" s="13"/>
    </row>
    <row r="1939" spans="1:5" x14ac:dyDescent="0.3">
      <c r="A1939" s="13"/>
      <c r="B1939" s="13"/>
      <c r="C1939" s="13"/>
      <c r="D1939" s="13"/>
      <c r="E1939" s="13"/>
    </row>
    <row r="1940" spans="1:5" x14ac:dyDescent="0.3">
      <c r="A1940" s="13"/>
      <c r="B1940" s="13"/>
      <c r="C1940" s="13"/>
      <c r="D1940" s="13"/>
      <c r="E1940" s="13"/>
    </row>
    <row r="1941" spans="1:5" x14ac:dyDescent="0.3">
      <c r="A1941" s="13"/>
      <c r="B1941" s="13"/>
      <c r="C1941" s="13"/>
      <c r="D1941" s="13"/>
      <c r="E1941" s="13"/>
    </row>
    <row r="1942" spans="1:5" x14ac:dyDescent="0.3">
      <c r="A1942" s="13"/>
      <c r="B1942" s="13"/>
      <c r="C1942" s="13"/>
      <c r="D1942" s="13"/>
      <c r="E1942" s="13"/>
    </row>
    <row r="1943" spans="1:5" x14ac:dyDescent="0.3">
      <c r="A1943" s="13"/>
      <c r="B1943" s="13"/>
      <c r="C1943" s="13"/>
      <c r="D1943" s="13"/>
      <c r="E1943" s="13"/>
    </row>
    <row r="1944" spans="1:5" x14ac:dyDescent="0.3">
      <c r="A1944" s="13"/>
      <c r="B1944" s="13"/>
      <c r="C1944" s="13"/>
      <c r="D1944" s="13"/>
      <c r="E1944" s="13"/>
    </row>
    <row r="1945" spans="1:5" x14ac:dyDescent="0.3">
      <c r="A1945" s="13"/>
      <c r="B1945" s="13"/>
      <c r="C1945" s="13"/>
      <c r="D1945" s="13"/>
      <c r="E1945" s="13"/>
    </row>
    <row r="1946" spans="1:5" x14ac:dyDescent="0.3">
      <c r="A1946" s="13"/>
      <c r="B1946" s="13"/>
      <c r="C1946" s="13"/>
      <c r="D1946" s="13"/>
      <c r="E1946" s="13"/>
    </row>
    <row r="1947" spans="1:5" x14ac:dyDescent="0.3">
      <c r="A1947" s="13"/>
      <c r="B1947" s="13"/>
      <c r="C1947" s="13"/>
      <c r="D1947" s="13"/>
      <c r="E1947" s="13"/>
    </row>
    <row r="1948" spans="1:5" x14ac:dyDescent="0.3">
      <c r="A1948" s="13"/>
      <c r="B1948" s="13"/>
      <c r="C1948" s="13"/>
      <c r="D1948" s="13"/>
      <c r="E1948" s="13"/>
    </row>
    <row r="1949" spans="1:5" x14ac:dyDescent="0.3">
      <c r="A1949" s="13"/>
      <c r="B1949" s="13"/>
      <c r="C1949" s="13"/>
      <c r="D1949" s="13"/>
      <c r="E1949" s="13"/>
    </row>
    <row r="1950" spans="1:5" x14ac:dyDescent="0.3">
      <c r="A1950" s="13"/>
      <c r="B1950" s="13"/>
      <c r="C1950" s="13"/>
      <c r="D1950" s="13"/>
      <c r="E1950" s="13"/>
    </row>
    <row r="1951" spans="1:5" x14ac:dyDescent="0.3">
      <c r="A1951" s="13"/>
      <c r="B1951" s="13"/>
      <c r="C1951" s="13"/>
      <c r="D1951" s="13"/>
      <c r="E1951" s="13"/>
    </row>
    <row r="1952" spans="1:5" x14ac:dyDescent="0.3">
      <c r="A1952" s="13"/>
      <c r="B1952" s="13"/>
      <c r="C1952" s="13"/>
      <c r="D1952" s="13"/>
      <c r="E1952" s="13"/>
    </row>
    <row r="1953" spans="1:5" x14ac:dyDescent="0.3">
      <c r="A1953" s="13"/>
      <c r="B1953" s="13"/>
      <c r="C1953" s="13"/>
      <c r="D1953" s="13"/>
      <c r="E1953" s="13"/>
    </row>
    <row r="1954" spans="1:5" x14ac:dyDescent="0.3">
      <c r="A1954" s="13"/>
      <c r="B1954" s="13"/>
      <c r="C1954" s="13"/>
      <c r="D1954" s="13"/>
      <c r="E1954" s="13"/>
    </row>
    <row r="1955" spans="1:5" x14ac:dyDescent="0.3">
      <c r="A1955" s="13"/>
      <c r="B1955" s="13"/>
      <c r="C1955" s="13"/>
      <c r="D1955" s="13"/>
      <c r="E1955" s="13"/>
    </row>
    <row r="1956" spans="1:5" x14ac:dyDescent="0.3">
      <c r="A1956" s="13"/>
      <c r="B1956" s="13"/>
      <c r="C1956" s="13"/>
      <c r="D1956" s="13"/>
      <c r="E1956" s="13"/>
    </row>
    <row r="1957" spans="1:5" x14ac:dyDescent="0.3">
      <c r="A1957" s="13"/>
      <c r="B1957" s="13"/>
      <c r="C1957" s="13"/>
      <c r="D1957" s="13"/>
      <c r="E1957" s="13"/>
    </row>
    <row r="1958" spans="1:5" x14ac:dyDescent="0.3">
      <c r="A1958" s="13"/>
      <c r="B1958" s="13"/>
      <c r="C1958" s="13"/>
      <c r="D1958" s="13"/>
      <c r="E1958" s="13"/>
    </row>
    <row r="1959" spans="1:5" x14ac:dyDescent="0.3">
      <c r="A1959" s="13"/>
      <c r="B1959" s="13"/>
      <c r="C1959" s="13"/>
      <c r="D1959" s="13"/>
      <c r="E1959" s="13"/>
    </row>
    <row r="1960" spans="1:5" x14ac:dyDescent="0.3">
      <c r="A1960" s="13"/>
      <c r="B1960" s="13"/>
      <c r="C1960" s="13"/>
      <c r="D1960" s="13"/>
      <c r="E1960" s="13"/>
    </row>
    <row r="1961" spans="1:5" x14ac:dyDescent="0.3">
      <c r="A1961" s="13"/>
      <c r="B1961" s="13"/>
      <c r="C1961" s="13"/>
      <c r="D1961" s="13"/>
      <c r="E1961" s="13"/>
    </row>
    <row r="1962" spans="1:5" x14ac:dyDescent="0.3">
      <c r="A1962" s="13"/>
      <c r="B1962" s="13"/>
      <c r="C1962" s="13"/>
      <c r="D1962" s="13"/>
      <c r="E1962" s="13"/>
    </row>
    <row r="1963" spans="1:5" x14ac:dyDescent="0.3">
      <c r="A1963" s="13"/>
      <c r="B1963" s="13"/>
      <c r="C1963" s="13"/>
      <c r="D1963" s="13"/>
      <c r="E1963" s="13"/>
    </row>
    <row r="1964" spans="1:5" x14ac:dyDescent="0.3">
      <c r="A1964" s="13"/>
      <c r="B1964" s="13"/>
      <c r="C1964" s="13"/>
      <c r="D1964" s="13"/>
      <c r="E1964" s="13"/>
    </row>
    <row r="1965" spans="1:5" x14ac:dyDescent="0.3">
      <c r="A1965" s="13"/>
      <c r="B1965" s="13"/>
      <c r="C1965" s="13"/>
      <c r="D1965" s="13"/>
      <c r="E1965" s="13"/>
    </row>
    <row r="1966" spans="1:5" x14ac:dyDescent="0.3">
      <c r="A1966" s="13"/>
      <c r="B1966" s="13"/>
      <c r="C1966" s="13"/>
      <c r="D1966" s="13"/>
      <c r="E1966" s="13"/>
    </row>
    <row r="1967" spans="1:5" x14ac:dyDescent="0.3">
      <c r="A1967" s="13"/>
      <c r="B1967" s="13"/>
      <c r="C1967" s="13"/>
      <c r="D1967" s="13"/>
      <c r="E1967" s="13"/>
    </row>
    <row r="1968" spans="1:5" x14ac:dyDescent="0.3">
      <c r="A1968" s="13"/>
      <c r="B1968" s="13"/>
      <c r="C1968" s="13"/>
      <c r="D1968" s="13"/>
      <c r="E1968" s="13"/>
    </row>
    <row r="1969" spans="1:5" x14ac:dyDescent="0.3">
      <c r="A1969" s="13"/>
      <c r="B1969" s="13"/>
      <c r="C1969" s="13"/>
      <c r="D1969" s="13"/>
      <c r="E1969" s="13"/>
    </row>
    <row r="1970" spans="1:5" x14ac:dyDescent="0.3">
      <c r="A1970" s="13"/>
      <c r="B1970" s="13"/>
      <c r="C1970" s="13"/>
      <c r="D1970" s="13"/>
      <c r="E1970" s="13"/>
    </row>
    <row r="1971" spans="1:5" x14ac:dyDescent="0.3">
      <c r="A1971" s="13"/>
      <c r="B1971" s="13"/>
      <c r="C1971" s="13"/>
      <c r="D1971" s="13"/>
      <c r="E1971" s="13"/>
    </row>
    <row r="1972" spans="1:5" x14ac:dyDescent="0.3">
      <c r="A1972" s="13"/>
      <c r="B1972" s="13"/>
      <c r="C1972" s="13"/>
      <c r="D1972" s="13"/>
      <c r="E1972" s="13"/>
    </row>
    <row r="1973" spans="1:5" x14ac:dyDescent="0.3">
      <c r="A1973" s="13"/>
      <c r="B1973" s="13"/>
      <c r="C1973" s="13"/>
      <c r="D1973" s="13"/>
      <c r="E1973" s="13"/>
    </row>
    <row r="1974" spans="1:5" x14ac:dyDescent="0.3">
      <c r="A1974" s="13"/>
      <c r="B1974" s="13"/>
      <c r="C1974" s="13"/>
      <c r="D1974" s="13"/>
      <c r="E1974" s="13"/>
    </row>
    <row r="1975" spans="1:5" x14ac:dyDescent="0.3">
      <c r="A1975" s="13"/>
      <c r="B1975" s="13"/>
      <c r="C1975" s="13"/>
      <c r="D1975" s="13"/>
      <c r="E1975" s="13"/>
    </row>
    <row r="1976" spans="1:5" x14ac:dyDescent="0.3">
      <c r="A1976" s="13"/>
      <c r="B1976" s="13"/>
      <c r="C1976" s="13"/>
      <c r="D1976" s="13"/>
      <c r="E1976" s="13"/>
    </row>
    <row r="1977" spans="1:5" x14ac:dyDescent="0.3">
      <c r="A1977" s="13"/>
      <c r="B1977" s="13"/>
      <c r="C1977" s="13"/>
      <c r="D1977" s="13"/>
      <c r="E1977" s="13"/>
    </row>
    <row r="1978" spans="1:5" x14ac:dyDescent="0.3">
      <c r="A1978" s="13"/>
      <c r="B1978" s="13"/>
      <c r="C1978" s="13"/>
      <c r="D1978" s="13"/>
      <c r="E1978" s="13"/>
    </row>
    <row r="1979" spans="1:5" x14ac:dyDescent="0.3">
      <c r="A1979" s="13"/>
      <c r="B1979" s="13"/>
      <c r="C1979" s="13"/>
      <c r="D1979" s="13"/>
      <c r="E1979" s="13"/>
    </row>
    <row r="1980" spans="1:5" x14ac:dyDescent="0.3">
      <c r="A1980" s="13"/>
      <c r="B1980" s="13"/>
      <c r="C1980" s="13"/>
      <c r="D1980" s="13"/>
      <c r="E1980" s="13"/>
    </row>
    <row r="1981" spans="1:5" x14ac:dyDescent="0.3">
      <c r="A1981" s="13"/>
      <c r="B1981" s="13"/>
      <c r="C1981" s="13"/>
      <c r="D1981" s="13"/>
      <c r="E1981" s="13"/>
    </row>
    <row r="1982" spans="1:5" x14ac:dyDescent="0.3">
      <c r="A1982" s="13"/>
      <c r="B1982" s="13"/>
      <c r="C1982" s="13"/>
      <c r="D1982" s="13"/>
      <c r="E1982" s="13"/>
    </row>
    <row r="1983" spans="1:5" x14ac:dyDescent="0.3">
      <c r="A1983" s="13"/>
      <c r="B1983" s="13"/>
      <c r="C1983" s="13"/>
      <c r="D1983" s="13"/>
      <c r="E1983" s="13"/>
    </row>
    <row r="1984" spans="1:5" x14ac:dyDescent="0.3">
      <c r="A1984" s="13"/>
      <c r="B1984" s="13"/>
      <c r="C1984" s="13"/>
      <c r="D1984" s="13"/>
      <c r="E1984" s="13"/>
    </row>
    <row r="1985" spans="1:5" x14ac:dyDescent="0.3">
      <c r="A1985" s="13"/>
      <c r="B1985" s="13"/>
      <c r="C1985" s="13"/>
      <c r="D1985" s="13"/>
      <c r="E1985" s="13"/>
    </row>
    <row r="1986" spans="1:5" x14ac:dyDescent="0.3">
      <c r="A1986" s="13"/>
      <c r="B1986" s="13"/>
      <c r="C1986" s="13"/>
      <c r="D1986" s="13"/>
      <c r="E1986" s="13"/>
    </row>
    <row r="1987" spans="1:5" x14ac:dyDescent="0.3">
      <c r="A1987" s="13"/>
      <c r="B1987" s="13"/>
      <c r="C1987" s="13"/>
      <c r="D1987" s="13"/>
      <c r="E1987" s="13"/>
    </row>
    <row r="1988" spans="1:5" x14ac:dyDescent="0.3">
      <c r="A1988" s="13"/>
      <c r="B1988" s="13"/>
      <c r="C1988" s="13"/>
      <c r="D1988" s="13"/>
      <c r="E1988" s="13"/>
    </row>
    <row r="1989" spans="1:5" x14ac:dyDescent="0.3">
      <c r="A1989" s="13"/>
      <c r="B1989" s="13"/>
      <c r="C1989" s="13"/>
      <c r="D1989" s="13"/>
      <c r="E1989" s="13"/>
    </row>
    <row r="1990" spans="1:5" x14ac:dyDescent="0.3">
      <c r="A1990" s="13"/>
      <c r="B1990" s="13"/>
      <c r="C1990" s="13"/>
      <c r="D1990" s="13"/>
      <c r="E1990" s="13"/>
    </row>
    <row r="1991" spans="1:5" x14ac:dyDescent="0.3">
      <c r="A1991" s="13"/>
      <c r="B1991" s="13"/>
      <c r="C1991" s="13"/>
      <c r="D1991" s="13"/>
      <c r="E1991" s="13"/>
    </row>
    <row r="1992" spans="1:5" x14ac:dyDescent="0.3">
      <c r="A1992" s="13"/>
      <c r="B1992" s="13"/>
      <c r="C1992" s="13"/>
      <c r="D1992" s="13"/>
      <c r="E1992" s="13"/>
    </row>
    <row r="1993" spans="1:5" x14ac:dyDescent="0.3">
      <c r="A1993" s="13"/>
      <c r="B1993" s="13"/>
      <c r="C1993" s="13"/>
      <c r="D1993" s="13"/>
      <c r="E1993" s="13"/>
    </row>
    <row r="1994" spans="1:5" x14ac:dyDescent="0.3">
      <c r="A1994" s="13"/>
      <c r="B1994" s="13"/>
      <c r="C1994" s="13"/>
      <c r="D1994" s="13"/>
      <c r="E1994" s="13"/>
    </row>
    <row r="1995" spans="1:5" x14ac:dyDescent="0.3">
      <c r="A1995" s="13"/>
      <c r="B1995" s="13"/>
      <c r="C1995" s="13"/>
      <c r="D1995" s="13"/>
      <c r="E1995" s="13"/>
    </row>
    <row r="1996" spans="1:5" x14ac:dyDescent="0.3">
      <c r="A1996" s="13"/>
      <c r="B1996" s="13"/>
      <c r="C1996" s="13"/>
      <c r="D1996" s="13"/>
      <c r="E1996" s="13"/>
    </row>
    <row r="1997" spans="1:5" x14ac:dyDescent="0.3">
      <c r="A1997" s="13"/>
      <c r="B1997" s="13"/>
      <c r="C1997" s="13"/>
      <c r="D1997" s="13"/>
      <c r="E1997" s="13"/>
    </row>
    <row r="1998" spans="1:5" x14ac:dyDescent="0.3">
      <c r="A1998" s="13"/>
      <c r="B1998" s="13"/>
      <c r="C1998" s="13"/>
      <c r="D1998" s="13"/>
      <c r="E1998" s="13"/>
    </row>
    <row r="1999" spans="1:5" x14ac:dyDescent="0.3">
      <c r="A1999" s="13"/>
      <c r="B1999" s="13"/>
      <c r="C1999" s="13"/>
      <c r="D1999" s="13"/>
      <c r="E1999" s="13"/>
    </row>
    <row r="2000" spans="1:5" x14ac:dyDescent="0.3">
      <c r="A2000" s="13"/>
      <c r="B2000" s="13"/>
      <c r="C2000" s="13"/>
      <c r="D2000" s="13"/>
      <c r="E2000" s="13"/>
    </row>
    <row r="2001" spans="1:5" x14ac:dyDescent="0.3">
      <c r="A2001" s="13"/>
      <c r="B2001" s="13"/>
      <c r="C2001" s="13"/>
      <c r="D2001" s="13"/>
      <c r="E2001" s="13"/>
    </row>
    <row r="2002" spans="1:5" x14ac:dyDescent="0.3">
      <c r="A2002" s="13"/>
      <c r="B2002" s="13"/>
      <c r="C2002" s="13"/>
      <c r="D2002" s="13"/>
      <c r="E2002" s="13"/>
    </row>
    <row r="2003" spans="1:5" x14ac:dyDescent="0.3">
      <c r="A2003" s="13"/>
      <c r="B2003" s="13"/>
      <c r="C2003" s="13"/>
      <c r="D2003" s="13"/>
      <c r="E2003" s="13"/>
    </row>
    <row r="2004" spans="1:5" x14ac:dyDescent="0.3">
      <c r="A2004" s="13"/>
      <c r="B2004" s="13"/>
      <c r="C2004" s="13"/>
      <c r="D2004" s="13"/>
      <c r="E2004" s="13"/>
    </row>
    <row r="2005" spans="1:5" x14ac:dyDescent="0.3">
      <c r="A2005" s="13"/>
      <c r="B2005" s="13"/>
      <c r="C2005" s="13"/>
      <c r="D2005" s="13"/>
      <c r="E2005" s="13"/>
    </row>
    <row r="2006" spans="1:5" x14ac:dyDescent="0.3">
      <c r="A2006" s="13"/>
      <c r="B2006" s="13"/>
      <c r="C2006" s="13"/>
      <c r="D2006" s="13"/>
      <c r="E2006" s="13"/>
    </row>
    <row r="2007" spans="1:5" x14ac:dyDescent="0.3">
      <c r="A2007" s="13"/>
      <c r="B2007" s="13"/>
      <c r="C2007" s="13"/>
      <c r="D2007" s="13"/>
      <c r="E2007" s="13"/>
    </row>
    <row r="2008" spans="1:5" x14ac:dyDescent="0.3">
      <c r="A2008" s="13"/>
      <c r="B2008" s="13"/>
      <c r="C2008" s="13"/>
      <c r="D2008" s="13"/>
      <c r="E2008" s="13"/>
    </row>
    <row r="2009" spans="1:5" x14ac:dyDescent="0.3">
      <c r="A2009" s="13"/>
      <c r="B2009" s="13"/>
      <c r="C2009" s="13"/>
      <c r="D2009" s="13"/>
      <c r="E2009" s="13"/>
    </row>
    <row r="2010" spans="1:5" x14ac:dyDescent="0.3">
      <c r="A2010" s="13"/>
      <c r="B2010" s="13"/>
      <c r="C2010" s="13"/>
      <c r="D2010" s="13"/>
      <c r="E2010" s="13"/>
    </row>
    <row r="2011" spans="1:5" x14ac:dyDescent="0.3">
      <c r="A2011" s="13"/>
      <c r="B2011" s="13"/>
      <c r="C2011" s="13"/>
      <c r="D2011" s="13"/>
      <c r="E2011" s="13"/>
    </row>
    <row r="2012" spans="1:5" x14ac:dyDescent="0.3">
      <c r="A2012" s="13"/>
      <c r="B2012" s="13"/>
      <c r="C2012" s="13"/>
      <c r="D2012" s="13"/>
      <c r="E2012" s="13"/>
    </row>
    <row r="2013" spans="1:5" x14ac:dyDescent="0.3">
      <c r="A2013" s="13"/>
      <c r="B2013" s="13"/>
      <c r="C2013" s="13"/>
      <c r="D2013" s="13"/>
      <c r="E2013" s="13"/>
    </row>
    <row r="2014" spans="1:5" x14ac:dyDescent="0.3">
      <c r="A2014" s="13"/>
      <c r="B2014" s="13"/>
      <c r="C2014" s="13"/>
      <c r="D2014" s="13"/>
      <c r="E2014" s="13"/>
    </row>
    <row r="2015" spans="1:5" x14ac:dyDescent="0.3">
      <c r="A2015" s="13"/>
      <c r="B2015" s="13"/>
      <c r="C2015" s="13"/>
      <c r="D2015" s="13"/>
      <c r="E2015" s="13"/>
    </row>
    <row r="2016" spans="1:5" x14ac:dyDescent="0.3">
      <c r="A2016" s="13"/>
      <c r="B2016" s="13"/>
      <c r="C2016" s="13"/>
      <c r="D2016" s="13"/>
      <c r="E2016" s="13"/>
    </row>
    <row r="2017" spans="1:5" x14ac:dyDescent="0.3">
      <c r="A2017" s="13"/>
      <c r="B2017" s="13"/>
      <c r="C2017" s="13"/>
      <c r="D2017" s="13"/>
      <c r="E2017" s="13"/>
    </row>
    <row r="2018" spans="1:5" x14ac:dyDescent="0.3">
      <c r="A2018" s="13"/>
      <c r="B2018" s="13"/>
      <c r="C2018" s="13"/>
      <c r="D2018" s="13"/>
      <c r="E2018" s="13"/>
    </row>
    <row r="2019" spans="1:5" x14ac:dyDescent="0.3">
      <c r="A2019" s="13"/>
      <c r="B2019" s="13"/>
      <c r="C2019" s="13"/>
      <c r="D2019" s="13"/>
      <c r="E2019" s="13"/>
    </row>
    <row r="2020" spans="1:5" x14ac:dyDescent="0.3">
      <c r="A2020" s="13"/>
      <c r="B2020" s="13"/>
      <c r="C2020" s="13"/>
      <c r="D2020" s="13"/>
      <c r="E2020" s="13"/>
    </row>
    <row r="2021" spans="1:5" x14ac:dyDescent="0.3">
      <c r="A2021" s="13"/>
      <c r="B2021" s="13"/>
      <c r="C2021" s="13"/>
      <c r="D2021" s="13"/>
      <c r="E2021" s="13"/>
    </row>
    <row r="2022" spans="1:5" x14ac:dyDescent="0.3">
      <c r="A2022" s="13"/>
      <c r="B2022" s="13"/>
      <c r="C2022" s="13"/>
      <c r="D2022" s="13"/>
      <c r="E2022" s="13"/>
    </row>
    <row r="2023" spans="1:5" x14ac:dyDescent="0.3">
      <c r="A2023" s="13"/>
      <c r="B2023" s="13"/>
      <c r="C2023" s="13"/>
      <c r="D2023" s="13"/>
      <c r="E2023" s="13"/>
    </row>
    <row r="2024" spans="1:5" x14ac:dyDescent="0.3">
      <c r="A2024" s="13"/>
      <c r="B2024" s="13"/>
      <c r="C2024" s="13"/>
      <c r="D2024" s="13"/>
      <c r="E2024" s="13"/>
    </row>
    <row r="2025" spans="1:5" x14ac:dyDescent="0.3">
      <c r="A2025" s="13"/>
      <c r="B2025" s="13"/>
      <c r="C2025" s="13"/>
      <c r="D2025" s="13"/>
      <c r="E2025" s="13"/>
    </row>
    <row r="2026" spans="1:5" x14ac:dyDescent="0.3">
      <c r="A2026" s="13"/>
      <c r="B2026" s="13"/>
      <c r="C2026" s="13"/>
      <c r="D2026" s="13"/>
      <c r="E2026" s="13"/>
    </row>
    <row r="2027" spans="1:5" x14ac:dyDescent="0.3">
      <c r="A2027" s="13"/>
      <c r="B2027" s="13"/>
      <c r="C2027" s="13"/>
      <c r="D2027" s="13"/>
      <c r="E2027" s="13"/>
    </row>
    <row r="2028" spans="1:5" x14ac:dyDescent="0.3">
      <c r="A2028" s="13"/>
      <c r="B2028" s="13"/>
      <c r="C2028" s="13"/>
      <c r="D2028" s="13"/>
      <c r="E2028" s="13"/>
    </row>
    <row r="2029" spans="1:5" x14ac:dyDescent="0.3">
      <c r="A2029" s="13"/>
      <c r="B2029" s="13"/>
      <c r="C2029" s="13"/>
      <c r="D2029" s="13"/>
      <c r="E2029" s="13"/>
    </row>
    <row r="2030" spans="1:5" x14ac:dyDescent="0.3">
      <c r="A2030" s="13"/>
      <c r="B2030" s="13"/>
      <c r="C2030" s="13"/>
      <c r="D2030" s="13"/>
      <c r="E2030" s="13"/>
    </row>
    <row r="2031" spans="1:5" x14ac:dyDescent="0.3">
      <c r="A2031" s="13"/>
      <c r="B2031" s="13"/>
      <c r="C2031" s="13"/>
      <c r="D2031" s="13"/>
      <c r="E2031" s="13"/>
    </row>
    <row r="2032" spans="1:5" x14ac:dyDescent="0.3">
      <c r="A2032" s="13"/>
      <c r="B2032" s="13"/>
      <c r="C2032" s="13"/>
      <c r="D2032" s="13"/>
      <c r="E2032" s="13"/>
    </row>
    <row r="2033" spans="1:5" x14ac:dyDescent="0.3">
      <c r="A2033" s="13"/>
      <c r="B2033" s="13"/>
      <c r="C2033" s="13"/>
      <c r="D2033" s="13"/>
      <c r="E2033" s="13"/>
    </row>
    <row r="2034" spans="1:5" x14ac:dyDescent="0.3">
      <c r="A2034" s="13"/>
      <c r="B2034" s="13"/>
      <c r="C2034" s="13"/>
      <c r="D2034" s="13"/>
      <c r="E2034" s="13"/>
    </row>
    <row r="2035" spans="1:5" x14ac:dyDescent="0.3">
      <c r="A2035" s="13"/>
      <c r="B2035" s="13"/>
      <c r="C2035" s="13"/>
      <c r="D2035" s="13"/>
      <c r="E2035" s="13"/>
    </row>
    <row r="2036" spans="1:5" x14ac:dyDescent="0.3">
      <c r="A2036" s="13"/>
      <c r="B2036" s="13"/>
      <c r="C2036" s="13"/>
      <c r="D2036" s="13"/>
      <c r="E2036" s="13"/>
    </row>
    <row r="2037" spans="1:5" x14ac:dyDescent="0.3">
      <c r="A2037" s="13"/>
      <c r="B2037" s="13"/>
      <c r="C2037" s="13"/>
      <c r="D2037" s="13"/>
      <c r="E2037" s="13"/>
    </row>
    <row r="2038" spans="1:5" x14ac:dyDescent="0.3">
      <c r="A2038" s="13"/>
      <c r="B2038" s="13"/>
      <c r="C2038" s="13"/>
      <c r="D2038" s="13"/>
      <c r="E2038" s="13"/>
    </row>
    <row r="2039" spans="1:5" x14ac:dyDescent="0.3">
      <c r="A2039" s="13"/>
      <c r="B2039" s="13"/>
      <c r="C2039" s="13"/>
      <c r="D2039" s="13"/>
      <c r="E2039" s="13"/>
    </row>
    <row r="2040" spans="1:5" x14ac:dyDescent="0.3">
      <c r="A2040" s="13"/>
      <c r="B2040" s="13"/>
      <c r="C2040" s="13"/>
      <c r="D2040" s="13"/>
      <c r="E2040" s="13"/>
    </row>
    <row r="2041" spans="1:5" x14ac:dyDescent="0.3">
      <c r="A2041" s="13"/>
      <c r="B2041" s="13"/>
      <c r="C2041" s="13"/>
      <c r="D2041" s="13"/>
      <c r="E2041" s="13"/>
    </row>
    <row r="2042" spans="1:5" x14ac:dyDescent="0.3">
      <c r="A2042" s="13"/>
      <c r="B2042" s="13"/>
      <c r="C2042" s="13"/>
      <c r="D2042" s="13"/>
      <c r="E2042" s="13"/>
    </row>
    <row r="2043" spans="1:5" x14ac:dyDescent="0.3">
      <c r="A2043" s="13"/>
      <c r="B2043" s="13"/>
      <c r="C2043" s="13"/>
      <c r="D2043" s="13"/>
      <c r="E2043" s="13"/>
    </row>
    <row r="2044" spans="1:5" x14ac:dyDescent="0.3">
      <c r="A2044" s="13"/>
      <c r="B2044" s="13"/>
      <c r="C2044" s="13"/>
      <c r="D2044" s="13"/>
      <c r="E2044" s="13"/>
    </row>
    <row r="2045" spans="1:5" x14ac:dyDescent="0.3">
      <c r="A2045" s="13"/>
      <c r="B2045" s="13"/>
      <c r="C2045" s="13"/>
      <c r="D2045" s="13"/>
      <c r="E2045" s="13"/>
    </row>
    <row r="2046" spans="1:5" x14ac:dyDescent="0.3">
      <c r="A2046" s="13"/>
      <c r="B2046" s="13"/>
      <c r="C2046" s="13"/>
      <c r="D2046" s="13"/>
      <c r="E2046" s="13"/>
    </row>
    <row r="2047" spans="1:5" x14ac:dyDescent="0.3">
      <c r="A2047" s="13"/>
      <c r="B2047" s="13"/>
      <c r="C2047" s="13"/>
      <c r="D2047" s="13"/>
      <c r="E2047" s="13"/>
    </row>
    <row r="2048" spans="1:5" x14ac:dyDescent="0.3">
      <c r="A2048" s="13"/>
      <c r="B2048" s="13"/>
      <c r="C2048" s="13"/>
      <c r="D2048" s="13"/>
      <c r="E2048" s="13"/>
    </row>
    <row r="2049" spans="1:5" x14ac:dyDescent="0.3">
      <c r="A2049" s="13"/>
      <c r="B2049" s="13"/>
      <c r="C2049" s="13"/>
      <c r="D2049" s="13"/>
      <c r="E2049" s="13"/>
    </row>
    <row r="2050" spans="1:5" x14ac:dyDescent="0.3">
      <c r="A2050" s="13"/>
      <c r="B2050" s="13"/>
      <c r="C2050" s="13"/>
      <c r="D2050" s="13"/>
      <c r="E2050" s="13"/>
    </row>
    <row r="2051" spans="1:5" x14ac:dyDescent="0.3">
      <c r="A2051" s="13"/>
      <c r="B2051" s="13"/>
      <c r="C2051" s="13"/>
      <c r="D2051" s="13"/>
      <c r="E2051" s="13"/>
    </row>
    <row r="2052" spans="1:5" x14ac:dyDescent="0.3">
      <c r="A2052" s="13"/>
      <c r="B2052" s="13"/>
      <c r="C2052" s="13"/>
      <c r="D2052" s="13"/>
      <c r="E2052" s="13"/>
    </row>
    <row r="2053" spans="1:5" x14ac:dyDescent="0.3">
      <c r="A2053" s="13"/>
      <c r="B2053" s="13"/>
      <c r="C2053" s="13"/>
      <c r="D2053" s="13"/>
      <c r="E2053" s="13"/>
    </row>
    <row r="2054" spans="1:5" x14ac:dyDescent="0.3">
      <c r="A2054" s="13"/>
      <c r="B2054" s="13"/>
      <c r="C2054" s="13"/>
      <c r="D2054" s="13"/>
      <c r="E2054" s="13"/>
    </row>
    <row r="2055" spans="1:5" x14ac:dyDescent="0.3">
      <c r="A2055" s="13"/>
      <c r="B2055" s="13"/>
      <c r="C2055" s="13"/>
      <c r="D2055" s="13"/>
      <c r="E2055" s="13"/>
    </row>
    <row r="2056" spans="1:5" x14ac:dyDescent="0.3">
      <c r="A2056" s="13"/>
      <c r="B2056" s="13"/>
      <c r="C2056" s="13"/>
      <c r="D2056" s="13"/>
      <c r="E2056" s="13"/>
    </row>
    <row r="2057" spans="1:5" x14ac:dyDescent="0.3">
      <c r="A2057" s="13"/>
      <c r="B2057" s="13"/>
      <c r="C2057" s="13"/>
      <c r="D2057" s="13"/>
      <c r="E2057" s="13"/>
    </row>
    <row r="2058" spans="1:5" x14ac:dyDescent="0.3">
      <c r="A2058" s="13"/>
      <c r="B2058" s="13"/>
      <c r="C2058" s="13"/>
      <c r="D2058" s="13"/>
      <c r="E2058" s="13"/>
    </row>
    <row r="2059" spans="1:5" x14ac:dyDescent="0.3">
      <c r="A2059" s="13"/>
      <c r="B2059" s="13"/>
      <c r="C2059" s="13"/>
      <c r="D2059" s="13"/>
      <c r="E2059" s="13"/>
    </row>
    <row r="2060" spans="1:5" x14ac:dyDescent="0.3">
      <c r="A2060" s="13"/>
      <c r="B2060" s="13"/>
      <c r="C2060" s="13"/>
      <c r="D2060" s="13"/>
      <c r="E2060" s="13"/>
    </row>
    <row r="2061" spans="1:5" x14ac:dyDescent="0.3">
      <c r="A2061" s="13"/>
      <c r="B2061" s="13"/>
      <c r="C2061" s="13"/>
      <c r="D2061" s="13"/>
      <c r="E2061" s="13"/>
    </row>
    <row r="2062" spans="1:5" x14ac:dyDescent="0.3">
      <c r="A2062" s="13"/>
      <c r="B2062" s="13"/>
      <c r="C2062" s="13"/>
      <c r="D2062" s="13"/>
      <c r="E2062" s="13"/>
    </row>
    <row r="2063" spans="1:5" x14ac:dyDescent="0.3">
      <c r="A2063" s="13"/>
      <c r="B2063" s="13"/>
      <c r="C2063" s="13"/>
      <c r="D2063" s="13"/>
      <c r="E2063" s="13"/>
    </row>
    <row r="2064" spans="1:5" x14ac:dyDescent="0.3">
      <c r="A2064" s="13"/>
      <c r="B2064" s="13"/>
      <c r="C2064" s="13"/>
      <c r="D2064" s="13"/>
      <c r="E2064" s="13"/>
    </row>
    <row r="2065" spans="1:5" x14ac:dyDescent="0.3">
      <c r="A2065" s="13"/>
      <c r="B2065" s="13"/>
      <c r="C2065" s="13"/>
      <c r="D2065" s="13"/>
      <c r="E2065" s="13"/>
    </row>
    <row r="2066" spans="1:5" x14ac:dyDescent="0.3">
      <c r="A2066" s="13"/>
      <c r="B2066" s="13"/>
      <c r="C2066" s="13"/>
      <c r="D2066" s="13"/>
      <c r="E2066" s="13"/>
    </row>
    <row r="2067" spans="1:5" x14ac:dyDescent="0.3">
      <c r="A2067" s="13"/>
      <c r="B2067" s="13"/>
      <c r="C2067" s="13"/>
      <c r="D2067" s="13"/>
      <c r="E2067" s="13"/>
    </row>
    <row r="2068" spans="1:5" x14ac:dyDescent="0.3">
      <c r="A2068" s="13"/>
      <c r="B2068" s="13"/>
      <c r="C2068" s="13"/>
      <c r="D2068" s="13"/>
      <c r="E2068" s="13"/>
    </row>
    <row r="2069" spans="1:5" x14ac:dyDescent="0.3">
      <c r="A2069" s="13"/>
      <c r="B2069" s="13"/>
      <c r="C2069" s="13"/>
      <c r="D2069" s="13"/>
      <c r="E2069" s="13"/>
    </row>
    <row r="2070" spans="1:5" x14ac:dyDescent="0.3">
      <c r="A2070" s="13"/>
      <c r="B2070" s="13"/>
      <c r="C2070" s="13"/>
      <c r="D2070" s="13"/>
      <c r="E2070" s="13"/>
    </row>
    <row r="2071" spans="1:5" x14ac:dyDescent="0.3">
      <c r="A2071" s="13"/>
      <c r="B2071" s="13"/>
      <c r="C2071" s="13"/>
      <c r="D2071" s="13"/>
      <c r="E2071" s="13"/>
    </row>
    <row r="2072" spans="1:5" x14ac:dyDescent="0.3">
      <c r="A2072" s="13"/>
      <c r="B2072" s="13"/>
      <c r="C2072" s="13"/>
      <c r="D2072" s="13"/>
      <c r="E2072" s="13"/>
    </row>
    <row r="2073" spans="1:5" x14ac:dyDescent="0.3">
      <c r="A2073" s="13"/>
      <c r="B2073" s="13"/>
      <c r="C2073" s="13"/>
      <c r="D2073" s="13"/>
      <c r="E2073" s="13"/>
    </row>
    <row r="2074" spans="1:5" x14ac:dyDescent="0.3">
      <c r="A2074" s="13"/>
      <c r="B2074" s="13"/>
      <c r="C2074" s="13"/>
      <c r="D2074" s="13"/>
      <c r="E2074" s="13"/>
    </row>
    <row r="2075" spans="1:5" x14ac:dyDescent="0.3">
      <c r="A2075" s="13"/>
      <c r="B2075" s="13"/>
      <c r="C2075" s="13"/>
      <c r="D2075" s="13"/>
      <c r="E2075" s="13"/>
    </row>
    <row r="2076" spans="1:5" x14ac:dyDescent="0.3">
      <c r="A2076" s="13"/>
      <c r="B2076" s="13"/>
      <c r="C2076" s="13"/>
      <c r="D2076" s="13"/>
      <c r="E2076" s="13"/>
    </row>
    <row r="2077" spans="1:5" x14ac:dyDescent="0.3">
      <c r="A2077" s="13"/>
      <c r="B2077" s="13"/>
      <c r="C2077" s="13"/>
      <c r="D2077" s="13"/>
      <c r="E2077" s="13"/>
    </row>
    <row r="2078" spans="1:5" x14ac:dyDescent="0.3">
      <c r="A2078" s="13"/>
      <c r="B2078" s="13"/>
      <c r="C2078" s="13"/>
      <c r="D2078" s="13"/>
      <c r="E2078" s="13"/>
    </row>
    <row r="2079" spans="1:5" x14ac:dyDescent="0.3">
      <c r="A2079" s="13"/>
      <c r="B2079" s="13"/>
      <c r="C2079" s="13"/>
      <c r="D2079" s="13"/>
      <c r="E2079" s="13"/>
    </row>
    <row r="2080" spans="1:5" x14ac:dyDescent="0.3">
      <c r="A2080" s="13"/>
      <c r="B2080" s="13"/>
      <c r="C2080" s="13"/>
      <c r="D2080" s="13"/>
      <c r="E2080" s="13"/>
    </row>
    <row r="2081" spans="1:5" x14ac:dyDescent="0.3">
      <c r="A2081" s="13"/>
      <c r="B2081" s="13"/>
      <c r="C2081" s="13"/>
      <c r="D2081" s="13"/>
      <c r="E2081" s="13"/>
    </row>
    <row r="2082" spans="1:5" x14ac:dyDescent="0.3">
      <c r="A2082" s="13"/>
      <c r="B2082" s="13"/>
      <c r="C2082" s="13"/>
      <c r="D2082" s="13"/>
      <c r="E2082" s="13"/>
    </row>
    <row r="2083" spans="1:5" x14ac:dyDescent="0.3">
      <c r="A2083" s="13"/>
      <c r="B2083" s="13"/>
      <c r="C2083" s="13"/>
      <c r="D2083" s="13"/>
      <c r="E2083" s="13"/>
    </row>
    <row r="2084" spans="1:5" x14ac:dyDescent="0.3">
      <c r="A2084" s="13"/>
      <c r="B2084" s="13"/>
      <c r="C2084" s="13"/>
      <c r="D2084" s="13"/>
      <c r="E2084" s="13"/>
    </row>
    <row r="2085" spans="1:5" x14ac:dyDescent="0.3">
      <c r="A2085" s="13"/>
      <c r="B2085" s="13"/>
      <c r="C2085" s="13"/>
      <c r="D2085" s="13"/>
      <c r="E2085" s="13"/>
    </row>
    <row r="2086" spans="1:5" x14ac:dyDescent="0.3">
      <c r="A2086" s="13"/>
      <c r="B2086" s="13"/>
      <c r="C2086" s="13"/>
      <c r="D2086" s="13"/>
      <c r="E2086" s="13"/>
    </row>
    <row r="2087" spans="1:5" x14ac:dyDescent="0.3">
      <c r="A2087" s="13"/>
      <c r="B2087" s="13"/>
      <c r="C2087" s="13"/>
      <c r="D2087" s="13"/>
      <c r="E2087" s="13"/>
    </row>
    <row r="2088" spans="1:5" x14ac:dyDescent="0.3">
      <c r="A2088" s="13"/>
      <c r="B2088" s="13"/>
      <c r="C2088" s="13"/>
      <c r="D2088" s="13"/>
      <c r="E2088" s="13"/>
    </row>
    <row r="2089" spans="1:5" x14ac:dyDescent="0.3">
      <c r="A2089" s="13"/>
      <c r="B2089" s="13"/>
      <c r="C2089" s="13"/>
      <c r="D2089" s="13"/>
      <c r="E2089" s="13"/>
    </row>
    <row r="2090" spans="1:5" x14ac:dyDescent="0.3">
      <c r="A2090" s="13"/>
      <c r="B2090" s="13"/>
      <c r="C2090" s="13"/>
      <c r="D2090" s="13"/>
      <c r="E2090" s="13"/>
    </row>
    <row r="2091" spans="1:5" x14ac:dyDescent="0.3">
      <c r="A2091" s="13"/>
      <c r="B2091" s="13"/>
      <c r="C2091" s="13"/>
      <c r="D2091" s="13"/>
      <c r="E2091" s="13"/>
    </row>
    <row r="2092" spans="1:5" x14ac:dyDescent="0.3">
      <c r="A2092" s="13"/>
      <c r="B2092" s="13"/>
      <c r="C2092" s="13"/>
      <c r="D2092" s="13"/>
      <c r="E2092" s="13"/>
    </row>
    <row r="2093" spans="1:5" x14ac:dyDescent="0.3">
      <c r="A2093" s="13"/>
      <c r="B2093" s="13"/>
      <c r="C2093" s="13"/>
      <c r="D2093" s="13"/>
      <c r="E2093" s="13"/>
    </row>
    <row r="2094" spans="1:5" x14ac:dyDescent="0.3">
      <c r="A2094" s="13"/>
      <c r="B2094" s="13"/>
      <c r="C2094" s="13"/>
      <c r="D2094" s="13"/>
      <c r="E2094" s="13"/>
    </row>
    <row r="2095" spans="1:5" x14ac:dyDescent="0.3">
      <c r="A2095" s="13"/>
      <c r="B2095" s="13"/>
      <c r="C2095" s="13"/>
      <c r="D2095" s="13"/>
      <c r="E2095" s="13"/>
    </row>
    <row r="2096" spans="1:5" x14ac:dyDescent="0.3">
      <c r="A2096" s="13"/>
      <c r="B2096" s="13"/>
      <c r="C2096" s="13"/>
      <c r="D2096" s="13"/>
      <c r="E2096" s="13"/>
    </row>
    <row r="2097" spans="1:5" x14ac:dyDescent="0.3">
      <c r="A2097" s="13"/>
      <c r="B2097" s="13"/>
      <c r="C2097" s="13"/>
      <c r="D2097" s="13"/>
      <c r="E2097" s="13"/>
    </row>
    <row r="2098" spans="1:5" x14ac:dyDescent="0.3">
      <c r="A2098" s="13"/>
      <c r="B2098" s="13"/>
      <c r="C2098" s="13"/>
      <c r="D2098" s="13"/>
      <c r="E2098" s="13"/>
    </row>
    <row r="2099" spans="1:5" x14ac:dyDescent="0.3">
      <c r="A2099" s="13"/>
      <c r="B2099" s="13"/>
      <c r="C2099" s="13"/>
      <c r="D2099" s="13"/>
      <c r="E2099" s="13"/>
    </row>
    <row r="2100" spans="1:5" x14ac:dyDescent="0.3">
      <c r="A2100" s="13"/>
      <c r="B2100" s="13"/>
      <c r="C2100" s="13"/>
      <c r="D2100" s="13"/>
      <c r="E2100" s="13"/>
    </row>
    <row r="2101" spans="1:5" x14ac:dyDescent="0.3">
      <c r="A2101" s="13"/>
      <c r="B2101" s="13"/>
      <c r="C2101" s="13"/>
      <c r="D2101" s="13"/>
      <c r="E2101" s="13"/>
    </row>
    <row r="2102" spans="1:5" x14ac:dyDescent="0.3">
      <c r="A2102" s="13"/>
      <c r="B2102" s="13"/>
      <c r="C2102" s="13"/>
      <c r="D2102" s="13"/>
      <c r="E2102" s="13"/>
    </row>
    <row r="2103" spans="1:5" x14ac:dyDescent="0.3">
      <c r="A2103" s="13"/>
      <c r="B2103" s="13"/>
      <c r="C2103" s="13"/>
      <c r="D2103" s="13"/>
      <c r="E2103" s="13"/>
    </row>
    <row r="2104" spans="1:5" x14ac:dyDescent="0.3">
      <c r="A2104" s="13"/>
      <c r="B2104" s="13"/>
      <c r="C2104" s="13"/>
      <c r="D2104" s="13"/>
      <c r="E2104" s="13"/>
    </row>
    <row r="2105" spans="1:5" x14ac:dyDescent="0.3">
      <c r="A2105" s="13"/>
      <c r="B2105" s="13"/>
      <c r="C2105" s="13"/>
      <c r="D2105" s="13"/>
      <c r="E2105" s="13"/>
    </row>
    <row r="2106" spans="1:5" x14ac:dyDescent="0.3">
      <c r="A2106" s="13"/>
      <c r="B2106" s="13"/>
      <c r="C2106" s="13"/>
      <c r="D2106" s="13"/>
      <c r="E2106" s="13"/>
    </row>
    <row r="2107" spans="1:5" x14ac:dyDescent="0.3">
      <c r="A2107" s="13"/>
      <c r="B2107" s="13"/>
      <c r="C2107" s="13"/>
      <c r="D2107" s="13"/>
      <c r="E2107" s="13"/>
    </row>
    <row r="2108" spans="1:5" x14ac:dyDescent="0.3">
      <c r="A2108" s="13"/>
      <c r="B2108" s="13"/>
      <c r="C2108" s="13"/>
      <c r="D2108" s="13"/>
      <c r="E2108" s="13"/>
    </row>
    <row r="2109" spans="1:5" x14ac:dyDescent="0.3">
      <c r="A2109" s="13"/>
      <c r="B2109" s="13"/>
      <c r="C2109" s="13"/>
      <c r="D2109" s="13"/>
      <c r="E2109" s="13"/>
    </row>
    <row r="2110" spans="1:5" x14ac:dyDescent="0.3">
      <c r="A2110" s="13"/>
      <c r="B2110" s="13"/>
      <c r="C2110" s="13"/>
      <c r="D2110" s="13"/>
      <c r="E2110" s="13"/>
    </row>
    <row r="2111" spans="1:5" x14ac:dyDescent="0.3">
      <c r="A2111" s="13"/>
      <c r="B2111" s="13"/>
      <c r="C2111" s="13"/>
      <c r="D2111" s="13"/>
      <c r="E2111" s="13"/>
    </row>
    <row r="2112" spans="1:5" x14ac:dyDescent="0.3">
      <c r="A2112" s="13"/>
      <c r="B2112" s="13"/>
      <c r="C2112" s="13"/>
      <c r="D2112" s="13"/>
      <c r="E2112" s="13"/>
    </row>
    <row r="2113" spans="1:5" x14ac:dyDescent="0.3">
      <c r="A2113" s="13"/>
      <c r="B2113" s="13"/>
      <c r="C2113" s="13"/>
      <c r="D2113" s="13"/>
      <c r="E2113" s="13"/>
    </row>
    <row r="2114" spans="1:5" x14ac:dyDescent="0.3">
      <c r="A2114" s="13"/>
      <c r="B2114" s="13"/>
      <c r="C2114" s="13"/>
      <c r="D2114" s="13"/>
      <c r="E2114" s="13"/>
    </row>
    <row r="2115" spans="1:5" x14ac:dyDescent="0.3">
      <c r="A2115" s="13"/>
      <c r="B2115" s="13"/>
      <c r="C2115" s="13"/>
      <c r="D2115" s="13"/>
      <c r="E2115" s="13"/>
    </row>
    <row r="2116" spans="1:5" x14ac:dyDescent="0.3">
      <c r="A2116" s="13"/>
      <c r="B2116" s="13"/>
      <c r="C2116" s="13"/>
      <c r="D2116" s="13"/>
      <c r="E2116" s="13"/>
    </row>
    <row r="2117" spans="1:5" x14ac:dyDescent="0.3">
      <c r="A2117" s="13"/>
      <c r="B2117" s="13"/>
      <c r="C2117" s="13"/>
      <c r="D2117" s="13"/>
      <c r="E2117" s="13"/>
    </row>
    <row r="2118" spans="1:5" x14ac:dyDescent="0.3">
      <c r="A2118" s="13"/>
      <c r="B2118" s="13"/>
      <c r="C2118" s="13"/>
      <c r="D2118" s="13"/>
      <c r="E2118" s="13"/>
    </row>
    <row r="2119" spans="1:5" x14ac:dyDescent="0.3">
      <c r="A2119" s="13"/>
      <c r="B2119" s="13"/>
      <c r="C2119" s="13"/>
      <c r="D2119" s="13"/>
      <c r="E2119" s="13"/>
    </row>
    <row r="2120" spans="1:5" x14ac:dyDescent="0.3">
      <c r="A2120" s="13"/>
      <c r="B2120" s="13"/>
      <c r="C2120" s="13"/>
      <c r="D2120" s="13"/>
      <c r="E2120" s="13"/>
    </row>
    <row r="2121" spans="1:5" x14ac:dyDescent="0.3">
      <c r="A2121" s="13"/>
      <c r="B2121" s="13"/>
      <c r="C2121" s="13"/>
      <c r="D2121" s="13"/>
      <c r="E2121" s="13"/>
    </row>
    <row r="2122" spans="1:5" x14ac:dyDescent="0.3">
      <c r="A2122" s="13"/>
      <c r="B2122" s="13"/>
      <c r="C2122" s="13"/>
      <c r="D2122" s="13"/>
      <c r="E2122" s="13"/>
    </row>
    <row r="2123" spans="1:5" x14ac:dyDescent="0.3">
      <c r="A2123" s="13"/>
      <c r="B2123" s="13"/>
      <c r="C2123" s="13"/>
      <c r="D2123" s="13"/>
      <c r="E2123" s="13"/>
    </row>
    <row r="2124" spans="1:5" x14ac:dyDescent="0.3">
      <c r="A2124" s="13"/>
      <c r="B2124" s="13"/>
      <c r="C2124" s="13"/>
      <c r="D2124" s="13"/>
      <c r="E2124" s="13"/>
    </row>
    <row r="2125" spans="1:5" x14ac:dyDescent="0.3">
      <c r="A2125" s="13"/>
      <c r="B2125" s="13"/>
      <c r="C2125" s="13"/>
      <c r="D2125" s="13"/>
      <c r="E2125" s="13"/>
    </row>
    <row r="2126" spans="1:5" x14ac:dyDescent="0.3">
      <c r="A2126" s="13"/>
      <c r="B2126" s="13"/>
      <c r="C2126" s="13"/>
      <c r="D2126" s="13"/>
      <c r="E2126" s="13"/>
    </row>
    <row r="2127" spans="1:5" x14ac:dyDescent="0.3">
      <c r="A2127" s="13"/>
      <c r="B2127" s="13"/>
      <c r="C2127" s="13"/>
      <c r="D2127" s="13"/>
      <c r="E2127" s="13"/>
    </row>
    <row r="2128" spans="1:5" x14ac:dyDescent="0.3">
      <c r="A2128" s="13"/>
      <c r="B2128" s="13"/>
      <c r="C2128" s="13"/>
      <c r="D2128" s="13"/>
      <c r="E2128" s="13"/>
    </row>
    <row r="2129" spans="1:5" x14ac:dyDescent="0.3">
      <c r="A2129" s="13"/>
      <c r="B2129" s="13"/>
      <c r="C2129" s="13"/>
      <c r="D2129" s="13"/>
      <c r="E2129" s="13"/>
    </row>
    <row r="2130" spans="1:5" x14ac:dyDescent="0.3">
      <c r="A2130" s="13"/>
      <c r="B2130" s="13"/>
      <c r="C2130" s="13"/>
      <c r="D2130" s="13"/>
      <c r="E2130" s="13"/>
    </row>
    <row r="2131" spans="1:5" x14ac:dyDescent="0.3">
      <c r="A2131" s="13"/>
      <c r="B2131" s="13"/>
      <c r="C2131" s="13"/>
      <c r="D2131" s="13"/>
      <c r="E2131" s="13"/>
    </row>
    <row r="2132" spans="1:5" x14ac:dyDescent="0.3">
      <c r="A2132" s="13"/>
      <c r="B2132" s="13"/>
      <c r="C2132" s="13"/>
      <c r="D2132" s="13"/>
      <c r="E2132" s="13"/>
    </row>
    <row r="2133" spans="1:5" x14ac:dyDescent="0.3">
      <c r="A2133" s="13"/>
      <c r="B2133" s="13"/>
      <c r="C2133" s="13"/>
      <c r="D2133" s="13"/>
      <c r="E2133" s="13"/>
    </row>
    <row r="2134" spans="1:5" x14ac:dyDescent="0.3">
      <c r="A2134" s="13"/>
      <c r="B2134" s="13"/>
      <c r="C2134" s="13"/>
      <c r="D2134" s="13"/>
      <c r="E2134" s="13"/>
    </row>
    <row r="2135" spans="1:5" x14ac:dyDescent="0.3">
      <c r="A2135" s="13"/>
      <c r="B2135" s="13"/>
      <c r="C2135" s="13"/>
      <c r="D2135" s="13"/>
      <c r="E2135" s="13"/>
    </row>
    <row r="2136" spans="1:5" x14ac:dyDescent="0.3">
      <c r="A2136" s="13"/>
      <c r="B2136" s="13"/>
      <c r="C2136" s="13"/>
      <c r="D2136" s="13"/>
      <c r="E2136" s="13"/>
    </row>
    <row r="2137" spans="1:5" x14ac:dyDescent="0.3">
      <c r="A2137" s="13"/>
      <c r="B2137" s="13"/>
      <c r="C2137" s="13"/>
      <c r="D2137" s="13"/>
      <c r="E2137" s="13"/>
    </row>
    <row r="2138" spans="1:5" x14ac:dyDescent="0.3">
      <c r="A2138" s="13"/>
      <c r="B2138" s="13"/>
      <c r="C2138" s="13"/>
      <c r="D2138" s="13"/>
      <c r="E2138" s="13"/>
    </row>
    <row r="2139" spans="1:5" x14ac:dyDescent="0.3">
      <c r="A2139" s="13"/>
      <c r="B2139" s="13"/>
      <c r="C2139" s="13"/>
      <c r="D2139" s="13"/>
      <c r="E2139" s="13"/>
    </row>
    <row r="2140" spans="1:5" x14ac:dyDescent="0.3">
      <c r="A2140" s="13"/>
      <c r="B2140" s="13"/>
      <c r="C2140" s="13"/>
      <c r="D2140" s="13"/>
      <c r="E2140" s="13"/>
    </row>
    <row r="2141" spans="1:5" x14ac:dyDescent="0.3">
      <c r="A2141" s="13"/>
      <c r="B2141" s="13"/>
      <c r="C2141" s="13"/>
      <c r="D2141" s="13"/>
      <c r="E2141" s="13"/>
    </row>
    <row r="2142" spans="1:5" x14ac:dyDescent="0.3">
      <c r="A2142" s="13"/>
      <c r="B2142" s="13"/>
      <c r="C2142" s="13"/>
      <c r="D2142" s="13"/>
      <c r="E2142" s="13"/>
    </row>
    <row r="2143" spans="1:5" x14ac:dyDescent="0.3">
      <c r="A2143" s="13"/>
      <c r="B2143" s="13"/>
      <c r="C2143" s="13"/>
      <c r="D2143" s="13"/>
      <c r="E2143" s="13"/>
    </row>
    <row r="2144" spans="1:5" x14ac:dyDescent="0.3">
      <c r="A2144" s="13"/>
      <c r="B2144" s="13"/>
      <c r="C2144" s="13"/>
      <c r="D2144" s="13"/>
      <c r="E2144" s="13"/>
    </row>
    <row r="2145" spans="1:5" x14ac:dyDescent="0.3">
      <c r="A2145" s="13"/>
      <c r="B2145" s="13"/>
      <c r="C2145" s="13"/>
      <c r="D2145" s="13"/>
      <c r="E2145" s="13"/>
    </row>
    <row r="2146" spans="1:5" x14ac:dyDescent="0.3">
      <c r="A2146" s="13"/>
      <c r="B2146" s="13"/>
      <c r="C2146" s="13"/>
      <c r="D2146" s="13"/>
      <c r="E2146" s="13"/>
    </row>
    <row r="2147" spans="1:5" x14ac:dyDescent="0.3">
      <c r="A2147" s="13"/>
      <c r="B2147" s="13"/>
      <c r="C2147" s="13"/>
      <c r="D2147" s="13"/>
      <c r="E2147" s="13"/>
    </row>
    <row r="2148" spans="1:5" x14ac:dyDescent="0.3">
      <c r="A2148" s="13"/>
      <c r="B2148" s="13"/>
      <c r="C2148" s="13"/>
      <c r="D2148" s="13"/>
      <c r="E2148" s="13"/>
    </row>
    <row r="2149" spans="1:5" x14ac:dyDescent="0.3">
      <c r="A2149" s="13"/>
      <c r="B2149" s="13"/>
      <c r="C2149" s="13"/>
      <c r="D2149" s="13"/>
      <c r="E2149" s="13"/>
    </row>
    <row r="2150" spans="1:5" x14ac:dyDescent="0.3">
      <c r="A2150" s="13"/>
      <c r="B2150" s="13"/>
      <c r="C2150" s="13"/>
      <c r="D2150" s="13"/>
      <c r="E2150" s="13"/>
    </row>
    <row r="2151" spans="1:5" x14ac:dyDescent="0.3">
      <c r="A2151" s="13"/>
      <c r="B2151" s="13"/>
      <c r="C2151" s="13"/>
      <c r="D2151" s="13"/>
      <c r="E2151" s="13"/>
    </row>
    <row r="2152" spans="1:5" x14ac:dyDescent="0.3">
      <c r="A2152" s="13"/>
      <c r="B2152" s="13"/>
      <c r="C2152" s="13"/>
      <c r="D2152" s="13"/>
      <c r="E2152" s="13"/>
    </row>
    <row r="2153" spans="1:5" x14ac:dyDescent="0.3">
      <c r="A2153" s="13"/>
      <c r="B2153" s="13"/>
      <c r="C2153" s="13"/>
      <c r="D2153" s="13"/>
      <c r="E2153" s="13"/>
    </row>
    <row r="2154" spans="1:5" x14ac:dyDescent="0.3">
      <c r="A2154" s="13"/>
      <c r="B2154" s="13"/>
      <c r="C2154" s="13"/>
      <c r="D2154" s="13"/>
      <c r="E2154" s="13"/>
    </row>
    <row r="2155" spans="1:5" x14ac:dyDescent="0.3">
      <c r="A2155" s="13"/>
      <c r="B2155" s="13"/>
      <c r="C2155" s="13"/>
      <c r="D2155" s="13"/>
      <c r="E2155" s="13"/>
    </row>
    <row r="2156" spans="1:5" x14ac:dyDescent="0.3">
      <c r="A2156" s="13"/>
      <c r="B2156" s="13"/>
      <c r="C2156" s="13"/>
      <c r="D2156" s="13"/>
      <c r="E2156" s="13"/>
    </row>
    <row r="2157" spans="1:5" x14ac:dyDescent="0.3">
      <c r="A2157" s="13"/>
      <c r="B2157" s="13"/>
      <c r="C2157" s="13"/>
      <c r="D2157" s="13"/>
      <c r="E2157" s="13"/>
    </row>
    <row r="2158" spans="1:5" x14ac:dyDescent="0.3">
      <c r="A2158" s="13"/>
      <c r="B2158" s="13"/>
      <c r="C2158" s="13"/>
      <c r="D2158" s="13"/>
      <c r="E2158" s="13"/>
    </row>
    <row r="2159" spans="1:5" x14ac:dyDescent="0.3">
      <c r="A2159" s="13"/>
      <c r="B2159" s="13"/>
      <c r="C2159" s="13"/>
      <c r="D2159" s="13"/>
      <c r="E2159" s="13"/>
    </row>
    <row r="2160" spans="1:5" x14ac:dyDescent="0.3">
      <c r="A2160" s="13"/>
      <c r="B2160" s="13"/>
      <c r="C2160" s="13"/>
      <c r="D2160" s="13"/>
      <c r="E2160" s="13"/>
    </row>
    <row r="2161" spans="1:5" x14ac:dyDescent="0.3">
      <c r="A2161" s="13"/>
      <c r="B2161" s="13"/>
      <c r="C2161" s="13"/>
      <c r="D2161" s="13"/>
      <c r="E2161" s="13"/>
    </row>
    <row r="2162" spans="1:5" x14ac:dyDescent="0.3">
      <c r="A2162" s="13"/>
      <c r="B2162" s="13"/>
      <c r="C2162" s="13"/>
      <c r="D2162" s="13"/>
      <c r="E2162" s="13"/>
    </row>
    <row r="2163" spans="1:5" x14ac:dyDescent="0.3">
      <c r="A2163" s="13"/>
      <c r="B2163" s="13"/>
      <c r="C2163" s="13"/>
      <c r="D2163" s="13"/>
      <c r="E2163" s="13"/>
    </row>
    <row r="2164" spans="1:5" x14ac:dyDescent="0.3">
      <c r="A2164" s="13"/>
      <c r="B2164" s="13"/>
      <c r="C2164" s="13"/>
      <c r="D2164" s="13"/>
      <c r="E2164" s="13"/>
    </row>
    <row r="2165" spans="1:5" x14ac:dyDescent="0.3">
      <c r="A2165" s="13"/>
      <c r="B2165" s="13"/>
      <c r="C2165" s="13"/>
      <c r="D2165" s="13"/>
      <c r="E2165" s="13"/>
    </row>
    <row r="2166" spans="1:5" x14ac:dyDescent="0.3">
      <c r="A2166" s="13"/>
      <c r="B2166" s="13"/>
      <c r="C2166" s="13"/>
      <c r="D2166" s="13"/>
      <c r="E2166" s="13"/>
    </row>
    <row r="2167" spans="1:5" x14ac:dyDescent="0.3">
      <c r="A2167" s="13"/>
      <c r="B2167" s="13"/>
      <c r="C2167" s="13"/>
      <c r="D2167" s="13"/>
      <c r="E2167" s="13"/>
    </row>
    <row r="2168" spans="1:5" x14ac:dyDescent="0.3">
      <c r="A2168" s="13"/>
      <c r="B2168" s="13"/>
      <c r="C2168" s="13"/>
      <c r="D2168" s="13"/>
      <c r="E2168" s="13"/>
    </row>
    <row r="2169" spans="1:5" x14ac:dyDescent="0.3">
      <c r="A2169" s="13"/>
      <c r="B2169" s="13"/>
      <c r="C2169" s="13"/>
      <c r="D2169" s="13"/>
      <c r="E2169" s="13"/>
    </row>
    <row r="2170" spans="1:5" x14ac:dyDescent="0.3">
      <c r="A2170" s="13"/>
      <c r="B2170" s="13"/>
      <c r="C2170" s="13"/>
      <c r="D2170" s="13"/>
      <c r="E2170" s="13"/>
    </row>
    <row r="2171" spans="1:5" x14ac:dyDescent="0.3">
      <c r="A2171" s="13"/>
      <c r="B2171" s="13"/>
      <c r="C2171" s="13"/>
      <c r="D2171" s="13"/>
      <c r="E2171" s="13"/>
    </row>
    <row r="2172" spans="1:5" x14ac:dyDescent="0.3">
      <c r="A2172" s="13"/>
      <c r="B2172" s="13"/>
      <c r="C2172" s="13"/>
      <c r="D2172" s="13"/>
      <c r="E2172" s="13"/>
    </row>
    <row r="2173" spans="1:5" x14ac:dyDescent="0.3">
      <c r="A2173" s="13"/>
      <c r="B2173" s="13"/>
      <c r="C2173" s="13"/>
      <c r="D2173" s="13"/>
      <c r="E2173" s="13"/>
    </row>
    <row r="2174" spans="1:5" x14ac:dyDescent="0.3">
      <c r="A2174" s="13"/>
      <c r="B2174" s="13"/>
      <c r="C2174" s="13"/>
      <c r="D2174" s="13"/>
      <c r="E2174" s="13"/>
    </row>
    <row r="2175" spans="1:5" x14ac:dyDescent="0.3">
      <c r="A2175" s="13"/>
      <c r="B2175" s="13"/>
      <c r="C2175" s="13"/>
      <c r="D2175" s="13"/>
      <c r="E2175" s="13"/>
    </row>
    <row r="2176" spans="1:5" x14ac:dyDescent="0.3">
      <c r="A2176" s="13"/>
      <c r="B2176" s="13"/>
      <c r="C2176" s="13"/>
      <c r="D2176" s="13"/>
      <c r="E2176" s="13"/>
    </row>
    <row r="2177" spans="1:5" x14ac:dyDescent="0.3">
      <c r="A2177" s="13"/>
      <c r="B2177" s="13"/>
      <c r="C2177" s="13"/>
      <c r="D2177" s="13"/>
      <c r="E2177" s="13"/>
    </row>
    <row r="2178" spans="1:5" x14ac:dyDescent="0.3">
      <c r="A2178" s="13"/>
      <c r="B2178" s="13"/>
      <c r="C2178" s="13"/>
      <c r="D2178" s="13"/>
      <c r="E2178" s="13"/>
    </row>
    <row r="2179" spans="1:5" x14ac:dyDescent="0.3">
      <c r="A2179" s="13"/>
      <c r="B2179" s="13"/>
      <c r="C2179" s="13"/>
      <c r="D2179" s="13"/>
      <c r="E2179" s="13"/>
    </row>
    <row r="2180" spans="1:5" x14ac:dyDescent="0.3">
      <c r="A2180" s="13"/>
      <c r="B2180" s="13"/>
      <c r="C2180" s="13"/>
      <c r="D2180" s="13"/>
      <c r="E2180" s="13"/>
    </row>
    <row r="2181" spans="1:5" x14ac:dyDescent="0.3">
      <c r="A2181" s="13"/>
      <c r="B2181" s="13"/>
      <c r="C2181" s="13"/>
      <c r="D2181" s="13"/>
      <c r="E2181" s="13"/>
    </row>
    <row r="2182" spans="1:5" x14ac:dyDescent="0.3">
      <c r="A2182" s="13"/>
      <c r="B2182" s="13"/>
      <c r="C2182" s="13"/>
      <c r="D2182" s="13"/>
      <c r="E2182" s="13"/>
    </row>
    <row r="2183" spans="1:5" x14ac:dyDescent="0.3">
      <c r="A2183" s="13"/>
      <c r="B2183" s="13"/>
      <c r="C2183" s="13"/>
      <c r="D2183" s="13"/>
      <c r="E2183" s="13"/>
    </row>
    <row r="2184" spans="1:5" x14ac:dyDescent="0.3">
      <c r="A2184" s="13"/>
      <c r="B2184" s="13"/>
      <c r="C2184" s="13"/>
      <c r="D2184" s="13"/>
      <c r="E2184" s="13"/>
    </row>
    <row r="2185" spans="1:5" x14ac:dyDescent="0.3">
      <c r="A2185" s="13"/>
      <c r="B2185" s="13"/>
      <c r="C2185" s="13"/>
      <c r="D2185" s="13"/>
      <c r="E2185" s="13"/>
    </row>
    <row r="2186" spans="1:5" x14ac:dyDescent="0.3">
      <c r="A2186" s="13"/>
      <c r="B2186" s="13"/>
      <c r="C2186" s="13"/>
      <c r="D2186" s="13"/>
      <c r="E2186" s="13"/>
    </row>
    <row r="2187" spans="1:5" x14ac:dyDescent="0.3">
      <c r="A2187" s="13"/>
      <c r="B2187" s="13"/>
      <c r="C2187" s="13"/>
      <c r="D2187" s="13"/>
      <c r="E2187" s="13"/>
    </row>
    <row r="2188" spans="1:5" x14ac:dyDescent="0.3">
      <c r="A2188" s="13"/>
      <c r="B2188" s="13"/>
      <c r="C2188" s="13"/>
      <c r="D2188" s="13"/>
      <c r="E2188" s="13"/>
    </row>
    <row r="2189" spans="1:5" x14ac:dyDescent="0.3">
      <c r="A2189" s="13"/>
      <c r="B2189" s="13"/>
      <c r="C2189" s="13"/>
      <c r="D2189" s="13"/>
      <c r="E2189" s="13"/>
    </row>
    <row r="2190" spans="1:5" x14ac:dyDescent="0.3">
      <c r="A2190" s="13"/>
      <c r="B2190" s="13"/>
      <c r="C2190" s="13"/>
      <c r="D2190" s="13"/>
      <c r="E2190" s="13"/>
    </row>
    <row r="2191" spans="1:5" x14ac:dyDescent="0.3">
      <c r="A2191" s="13"/>
      <c r="B2191" s="13"/>
      <c r="C2191" s="13"/>
      <c r="D2191" s="13"/>
      <c r="E2191" s="13"/>
    </row>
    <row r="2192" spans="1:5" x14ac:dyDescent="0.3">
      <c r="A2192" s="13"/>
      <c r="B2192" s="13"/>
      <c r="C2192" s="13"/>
      <c r="D2192" s="13"/>
      <c r="E2192" s="13"/>
    </row>
    <row r="2193" spans="1:5" x14ac:dyDescent="0.3">
      <c r="A2193" s="13"/>
      <c r="B2193" s="13"/>
      <c r="C2193" s="13"/>
      <c r="D2193" s="13"/>
      <c r="E2193" s="13"/>
    </row>
    <row r="2194" spans="1:5" x14ac:dyDescent="0.3">
      <c r="A2194" s="13"/>
      <c r="B2194" s="13"/>
      <c r="C2194" s="13"/>
      <c r="D2194" s="13"/>
      <c r="E2194" s="13"/>
    </row>
    <row r="2195" spans="1:5" x14ac:dyDescent="0.3">
      <c r="A2195" s="13"/>
      <c r="B2195" s="13"/>
      <c r="C2195" s="13"/>
      <c r="D2195" s="13"/>
      <c r="E2195" s="13"/>
    </row>
    <row r="2196" spans="1:5" x14ac:dyDescent="0.3">
      <c r="A2196" s="13"/>
      <c r="B2196" s="13"/>
      <c r="C2196" s="13"/>
      <c r="D2196" s="13"/>
      <c r="E2196" s="13"/>
    </row>
    <row r="2197" spans="1:5" x14ac:dyDescent="0.3">
      <c r="A2197" s="13"/>
      <c r="B2197" s="13"/>
      <c r="C2197" s="13"/>
      <c r="D2197" s="13"/>
      <c r="E2197" s="13"/>
    </row>
    <row r="2198" spans="1:5" x14ac:dyDescent="0.3">
      <c r="A2198" s="13"/>
      <c r="B2198" s="13"/>
      <c r="C2198" s="13"/>
      <c r="D2198" s="13"/>
      <c r="E2198" s="13"/>
    </row>
    <row r="2199" spans="1:5" x14ac:dyDescent="0.3">
      <c r="A2199" s="13"/>
      <c r="B2199" s="13"/>
      <c r="C2199" s="13"/>
      <c r="D2199" s="13"/>
      <c r="E2199" s="13"/>
    </row>
    <row r="2200" spans="1:5" x14ac:dyDescent="0.3">
      <c r="A2200" s="13"/>
      <c r="B2200" s="13"/>
      <c r="C2200" s="13"/>
      <c r="D2200" s="13"/>
      <c r="E2200" s="13"/>
    </row>
    <row r="2201" spans="1:5" x14ac:dyDescent="0.3">
      <c r="A2201" s="13"/>
      <c r="B2201" s="13"/>
      <c r="C2201" s="13"/>
      <c r="D2201" s="13"/>
      <c r="E2201" s="13"/>
    </row>
    <row r="2202" spans="1:5" x14ac:dyDescent="0.3">
      <c r="A2202" s="13"/>
      <c r="B2202" s="13"/>
      <c r="C2202" s="13"/>
      <c r="D2202" s="13"/>
      <c r="E2202" s="13"/>
    </row>
    <row r="2203" spans="1:5" x14ac:dyDescent="0.3">
      <c r="A2203" s="13"/>
      <c r="B2203" s="13"/>
      <c r="C2203" s="13"/>
      <c r="D2203" s="13"/>
      <c r="E2203" s="13"/>
    </row>
    <row r="2204" spans="1:5" x14ac:dyDescent="0.3">
      <c r="A2204" s="13"/>
      <c r="B2204" s="13"/>
      <c r="C2204" s="13"/>
      <c r="D2204" s="13"/>
      <c r="E2204" s="13"/>
    </row>
    <row r="2205" spans="1:5" x14ac:dyDescent="0.3">
      <c r="A2205" s="13"/>
      <c r="B2205" s="13"/>
      <c r="C2205" s="13"/>
      <c r="D2205" s="13"/>
      <c r="E2205" s="13"/>
    </row>
    <row r="2206" spans="1:5" x14ac:dyDescent="0.3">
      <c r="A2206" s="13"/>
      <c r="B2206" s="13"/>
      <c r="C2206" s="13"/>
      <c r="D2206" s="13"/>
      <c r="E2206" s="13"/>
    </row>
    <row r="2207" spans="1:5" x14ac:dyDescent="0.3">
      <c r="A2207" s="13"/>
      <c r="B2207" s="13"/>
      <c r="C2207" s="13"/>
      <c r="D2207" s="13"/>
      <c r="E2207" s="13"/>
    </row>
    <row r="2208" spans="1:5" x14ac:dyDescent="0.3">
      <c r="A2208" s="13"/>
      <c r="B2208" s="13"/>
      <c r="C2208" s="13"/>
      <c r="D2208" s="13"/>
      <c r="E2208" s="13"/>
    </row>
    <row r="2209" spans="1:5" x14ac:dyDescent="0.3">
      <c r="A2209" s="13"/>
      <c r="B2209" s="13"/>
      <c r="C2209" s="13"/>
      <c r="D2209" s="13"/>
      <c r="E2209" s="13"/>
    </row>
    <row r="2210" spans="1:5" x14ac:dyDescent="0.3">
      <c r="A2210" s="13"/>
      <c r="B2210" s="13"/>
      <c r="C2210" s="13"/>
      <c r="D2210" s="13"/>
      <c r="E2210" s="13"/>
    </row>
    <row r="2211" spans="1:5" x14ac:dyDescent="0.3">
      <c r="A2211" s="13"/>
      <c r="B2211" s="13"/>
      <c r="C2211" s="13"/>
      <c r="D2211" s="13"/>
      <c r="E2211" s="13"/>
    </row>
    <row r="2212" spans="1:5" x14ac:dyDescent="0.3">
      <c r="A2212" s="13"/>
      <c r="B2212" s="13"/>
      <c r="C2212" s="13"/>
      <c r="D2212" s="13"/>
      <c r="E2212" s="13"/>
    </row>
    <row r="2213" spans="1:5" x14ac:dyDescent="0.3">
      <c r="A2213" s="13"/>
      <c r="B2213" s="13"/>
      <c r="C2213" s="13"/>
      <c r="D2213" s="13"/>
      <c r="E2213" s="13"/>
    </row>
    <row r="2214" spans="1:5" x14ac:dyDescent="0.3">
      <c r="A2214" s="13"/>
      <c r="B2214" s="13"/>
      <c r="C2214" s="13"/>
      <c r="D2214" s="13"/>
      <c r="E2214" s="13"/>
    </row>
    <row r="2215" spans="1:5" x14ac:dyDescent="0.3">
      <c r="A2215" s="13"/>
      <c r="B2215" s="13"/>
      <c r="C2215" s="13"/>
      <c r="D2215" s="13"/>
      <c r="E2215" s="13"/>
    </row>
    <row r="2216" spans="1:5" x14ac:dyDescent="0.3">
      <c r="A2216" s="13"/>
      <c r="B2216" s="13"/>
      <c r="C2216" s="13"/>
      <c r="D2216" s="13"/>
      <c r="E2216" s="13"/>
    </row>
    <row r="2217" spans="1:5" x14ac:dyDescent="0.3">
      <c r="A2217" s="13"/>
      <c r="B2217" s="13"/>
      <c r="C2217" s="13"/>
      <c r="D2217" s="13"/>
      <c r="E2217" s="13"/>
    </row>
    <row r="2218" spans="1:5" x14ac:dyDescent="0.3">
      <c r="A2218" s="13"/>
      <c r="B2218" s="13"/>
      <c r="C2218" s="13"/>
      <c r="D2218" s="13"/>
      <c r="E2218" s="13"/>
    </row>
    <row r="2219" spans="1:5" x14ac:dyDescent="0.3">
      <c r="A2219" s="13"/>
      <c r="B2219" s="13"/>
      <c r="C2219" s="13"/>
      <c r="D2219" s="13"/>
      <c r="E2219" s="13"/>
    </row>
    <row r="2220" spans="1:5" x14ac:dyDescent="0.3">
      <c r="A2220" s="13"/>
      <c r="B2220" s="13"/>
      <c r="C2220" s="13"/>
      <c r="D2220" s="13"/>
      <c r="E2220" s="13"/>
    </row>
    <row r="2221" spans="1:5" x14ac:dyDescent="0.3">
      <c r="A2221" s="13"/>
      <c r="B2221" s="13"/>
      <c r="C2221" s="13"/>
      <c r="D2221" s="13"/>
      <c r="E2221" s="13"/>
    </row>
    <row r="2222" spans="1:5" x14ac:dyDescent="0.3">
      <c r="A2222" s="13"/>
      <c r="B2222" s="13"/>
      <c r="C2222" s="13"/>
      <c r="D2222" s="13"/>
      <c r="E2222" s="13"/>
    </row>
    <row r="2223" spans="1:5" x14ac:dyDescent="0.3">
      <c r="A2223" s="13"/>
      <c r="B2223" s="13"/>
      <c r="C2223" s="13"/>
      <c r="D2223" s="13"/>
      <c r="E2223" s="13"/>
    </row>
    <row r="2224" spans="1:5" x14ac:dyDescent="0.3">
      <c r="A2224" s="13"/>
      <c r="B2224" s="13"/>
      <c r="C2224" s="13"/>
      <c r="D2224" s="13"/>
      <c r="E2224" s="13"/>
    </row>
    <row r="2225" spans="1:5" x14ac:dyDescent="0.3">
      <c r="A2225" s="13"/>
      <c r="B2225" s="13"/>
      <c r="C2225" s="13"/>
      <c r="D2225" s="13"/>
      <c r="E2225" s="13"/>
    </row>
    <row r="2226" spans="1:5" x14ac:dyDescent="0.3">
      <c r="A2226" s="13"/>
      <c r="B2226" s="13"/>
      <c r="C2226" s="13"/>
      <c r="D2226" s="13"/>
      <c r="E2226" s="13"/>
    </row>
    <row r="2227" spans="1:5" x14ac:dyDescent="0.3">
      <c r="A2227" s="13"/>
      <c r="B2227" s="13"/>
      <c r="C2227" s="13"/>
      <c r="D2227" s="13"/>
      <c r="E2227" s="13"/>
    </row>
    <row r="2228" spans="1:5" x14ac:dyDescent="0.3">
      <c r="A2228" s="13"/>
      <c r="B2228" s="13"/>
      <c r="C2228" s="13"/>
      <c r="D2228" s="13"/>
      <c r="E2228" s="13"/>
    </row>
    <row r="2229" spans="1:5" x14ac:dyDescent="0.3">
      <c r="A2229" s="13"/>
      <c r="B2229" s="13"/>
      <c r="C2229" s="13"/>
      <c r="D2229" s="13"/>
      <c r="E2229" s="13"/>
    </row>
    <row r="2230" spans="1:5" x14ac:dyDescent="0.3">
      <c r="A2230" s="13"/>
      <c r="B2230" s="13"/>
      <c r="C2230" s="13"/>
      <c r="D2230" s="13"/>
      <c r="E2230" s="13"/>
    </row>
    <row r="2231" spans="1:5" x14ac:dyDescent="0.3">
      <c r="A2231" s="13"/>
      <c r="B2231" s="13"/>
      <c r="C2231" s="13"/>
      <c r="D2231" s="13"/>
      <c r="E2231" s="13"/>
    </row>
    <row r="2232" spans="1:5" x14ac:dyDescent="0.3">
      <c r="A2232" s="13"/>
      <c r="B2232" s="13"/>
      <c r="C2232" s="13"/>
      <c r="D2232" s="13"/>
      <c r="E2232" s="13"/>
    </row>
    <row r="2233" spans="1:5" x14ac:dyDescent="0.3">
      <c r="A2233" s="13"/>
      <c r="B2233" s="13"/>
      <c r="C2233" s="13"/>
      <c r="D2233" s="13"/>
      <c r="E2233" s="13"/>
    </row>
    <row r="2234" spans="1:5" x14ac:dyDescent="0.3">
      <c r="A2234" s="13"/>
      <c r="B2234" s="13"/>
      <c r="C2234" s="13"/>
      <c r="D2234" s="13"/>
      <c r="E2234" s="13"/>
    </row>
    <row r="2235" spans="1:5" x14ac:dyDescent="0.3">
      <c r="A2235" s="13"/>
      <c r="B2235" s="13"/>
      <c r="C2235" s="13"/>
      <c r="D2235" s="13"/>
      <c r="E2235" s="13"/>
    </row>
    <row r="2236" spans="1:5" x14ac:dyDescent="0.3">
      <c r="A2236" s="13"/>
      <c r="B2236" s="13"/>
      <c r="C2236" s="13"/>
      <c r="D2236" s="13"/>
      <c r="E2236" s="13"/>
    </row>
    <row r="2237" spans="1:5" x14ac:dyDescent="0.3">
      <c r="A2237" s="13"/>
      <c r="B2237" s="13"/>
      <c r="C2237" s="13"/>
      <c r="D2237" s="13"/>
      <c r="E2237" s="13"/>
    </row>
    <row r="2238" spans="1:5" x14ac:dyDescent="0.3">
      <c r="A2238" s="13"/>
      <c r="B2238" s="13"/>
      <c r="C2238" s="13"/>
      <c r="D2238" s="13"/>
      <c r="E2238" s="13"/>
    </row>
    <row r="2239" spans="1:5" x14ac:dyDescent="0.3">
      <c r="A2239" s="13"/>
      <c r="B2239" s="13"/>
      <c r="C2239" s="13"/>
      <c r="D2239" s="13"/>
      <c r="E2239" s="13"/>
    </row>
    <row r="2240" spans="1:5" x14ac:dyDescent="0.3">
      <c r="A2240" s="13"/>
      <c r="B2240" s="13"/>
      <c r="C2240" s="13"/>
      <c r="D2240" s="13"/>
      <c r="E2240" s="13"/>
    </row>
    <row r="2241" spans="1:5" x14ac:dyDescent="0.3">
      <c r="A2241" s="13"/>
      <c r="B2241" s="13"/>
      <c r="C2241" s="13"/>
      <c r="D2241" s="13"/>
      <c r="E2241" s="13"/>
    </row>
    <row r="2242" spans="1:5" x14ac:dyDescent="0.3">
      <c r="A2242" s="13"/>
      <c r="B2242" s="13"/>
      <c r="C2242" s="13"/>
      <c r="D2242" s="13"/>
      <c r="E2242" s="13"/>
    </row>
    <row r="2243" spans="1:5" x14ac:dyDescent="0.3">
      <c r="A2243" s="13"/>
      <c r="B2243" s="13"/>
      <c r="C2243" s="13"/>
      <c r="D2243" s="13"/>
      <c r="E2243" s="13"/>
    </row>
    <row r="2244" spans="1:5" x14ac:dyDescent="0.3">
      <c r="A2244" s="13"/>
      <c r="B2244" s="13"/>
      <c r="C2244" s="13"/>
      <c r="D2244" s="13"/>
      <c r="E2244" s="13"/>
    </row>
    <row r="2245" spans="1:5" x14ac:dyDescent="0.3">
      <c r="A2245" s="13"/>
      <c r="B2245" s="13"/>
      <c r="C2245" s="13"/>
      <c r="D2245" s="13"/>
      <c r="E2245" s="13"/>
    </row>
    <row r="2246" spans="1:5" x14ac:dyDescent="0.3">
      <c r="A2246" s="13"/>
      <c r="B2246" s="13"/>
      <c r="C2246" s="13"/>
      <c r="D2246" s="13"/>
      <c r="E2246" s="13"/>
    </row>
    <row r="2247" spans="1:5" x14ac:dyDescent="0.3">
      <c r="A2247" s="13"/>
      <c r="B2247" s="13"/>
      <c r="C2247" s="13"/>
      <c r="D2247" s="13"/>
      <c r="E2247" s="13"/>
    </row>
    <row r="2248" spans="1:5" x14ac:dyDescent="0.3">
      <c r="A2248" s="13"/>
      <c r="B2248" s="13"/>
      <c r="C2248" s="13"/>
      <c r="D2248" s="13"/>
      <c r="E2248" s="13"/>
    </row>
    <row r="2249" spans="1:5" x14ac:dyDescent="0.3">
      <c r="A2249" s="13"/>
      <c r="B2249" s="13"/>
      <c r="C2249" s="13"/>
      <c r="D2249" s="13"/>
      <c r="E2249" s="13"/>
    </row>
    <row r="2250" spans="1:5" x14ac:dyDescent="0.3">
      <c r="A2250" s="13"/>
      <c r="B2250" s="13"/>
      <c r="C2250" s="13"/>
      <c r="D2250" s="13"/>
      <c r="E2250" s="13"/>
    </row>
    <row r="2251" spans="1:5" x14ac:dyDescent="0.3">
      <c r="A2251" s="13"/>
      <c r="B2251" s="13"/>
      <c r="C2251" s="13"/>
      <c r="D2251" s="13"/>
      <c r="E2251" s="13"/>
    </row>
    <row r="2252" spans="1:5" x14ac:dyDescent="0.3">
      <c r="A2252" s="13"/>
      <c r="B2252" s="13"/>
      <c r="C2252" s="13"/>
      <c r="D2252" s="13"/>
      <c r="E2252" s="13"/>
    </row>
    <row r="2253" spans="1:5" x14ac:dyDescent="0.3">
      <c r="A2253" s="13"/>
      <c r="B2253" s="13"/>
      <c r="C2253" s="13"/>
      <c r="D2253" s="13"/>
      <c r="E2253" s="13"/>
    </row>
    <row r="2254" spans="1:5" x14ac:dyDescent="0.3">
      <c r="A2254" s="13"/>
      <c r="B2254" s="13"/>
      <c r="C2254" s="13"/>
      <c r="D2254" s="13"/>
      <c r="E2254" s="13"/>
    </row>
    <row r="2255" spans="1:5" x14ac:dyDescent="0.3">
      <c r="A2255" s="13"/>
      <c r="B2255" s="13"/>
      <c r="C2255" s="13"/>
      <c r="D2255" s="13"/>
      <c r="E2255" s="13"/>
    </row>
    <row r="2256" spans="1:5" x14ac:dyDescent="0.3">
      <c r="A2256" s="13"/>
      <c r="B2256" s="13"/>
      <c r="C2256" s="13"/>
      <c r="D2256" s="13"/>
      <c r="E2256" s="13"/>
    </row>
    <row r="2257" spans="1:5" x14ac:dyDescent="0.3">
      <c r="A2257" s="13"/>
      <c r="B2257" s="13"/>
      <c r="C2257" s="13"/>
      <c r="D2257" s="13"/>
      <c r="E2257" s="13"/>
    </row>
    <row r="2258" spans="1:5" x14ac:dyDescent="0.3">
      <c r="A2258" s="13"/>
      <c r="B2258" s="13"/>
      <c r="C2258" s="13"/>
      <c r="D2258" s="13"/>
      <c r="E2258" s="13"/>
    </row>
    <row r="2259" spans="1:5" x14ac:dyDescent="0.3">
      <c r="A2259" s="13"/>
      <c r="B2259" s="13"/>
      <c r="C2259" s="13"/>
      <c r="D2259" s="13"/>
      <c r="E2259" s="13"/>
    </row>
    <row r="2260" spans="1:5" x14ac:dyDescent="0.3">
      <c r="A2260" s="13"/>
      <c r="B2260" s="13"/>
      <c r="C2260" s="13"/>
      <c r="D2260" s="13"/>
      <c r="E2260" s="13"/>
    </row>
    <row r="2261" spans="1:5" x14ac:dyDescent="0.3">
      <c r="A2261" s="13"/>
      <c r="B2261" s="13"/>
      <c r="C2261" s="13"/>
      <c r="D2261" s="13"/>
      <c r="E2261" s="13"/>
    </row>
    <row r="2262" spans="1:5" x14ac:dyDescent="0.3">
      <c r="A2262" s="13"/>
      <c r="B2262" s="13"/>
      <c r="C2262" s="13"/>
      <c r="D2262" s="13"/>
      <c r="E2262" s="13"/>
    </row>
    <row r="2263" spans="1:5" x14ac:dyDescent="0.3">
      <c r="A2263" s="13"/>
      <c r="B2263" s="13"/>
      <c r="C2263" s="13"/>
      <c r="D2263" s="13"/>
      <c r="E2263" s="13"/>
    </row>
    <row r="2264" spans="1:5" x14ac:dyDescent="0.3">
      <c r="A2264" s="13"/>
      <c r="B2264" s="13"/>
      <c r="C2264" s="13"/>
      <c r="D2264" s="13"/>
      <c r="E2264" s="13"/>
    </row>
    <row r="2265" spans="1:5" x14ac:dyDescent="0.3">
      <c r="A2265" s="13"/>
      <c r="B2265" s="13"/>
      <c r="C2265" s="13"/>
      <c r="D2265" s="13"/>
      <c r="E2265" s="13"/>
    </row>
    <row r="2266" spans="1:5" x14ac:dyDescent="0.3">
      <c r="A2266" s="13"/>
      <c r="B2266" s="13"/>
      <c r="C2266" s="13"/>
      <c r="D2266" s="13"/>
      <c r="E2266" s="13"/>
    </row>
    <row r="2267" spans="1:5" x14ac:dyDescent="0.3">
      <c r="A2267" s="13"/>
      <c r="B2267" s="13"/>
      <c r="C2267" s="13"/>
      <c r="D2267" s="13"/>
      <c r="E2267" s="13"/>
    </row>
    <row r="2268" spans="1:5" x14ac:dyDescent="0.3">
      <c r="A2268" s="13"/>
      <c r="B2268" s="13"/>
      <c r="C2268" s="13"/>
      <c r="D2268" s="13"/>
      <c r="E2268" s="13"/>
    </row>
    <row r="2269" spans="1:5" x14ac:dyDescent="0.3">
      <c r="A2269" s="13"/>
      <c r="B2269" s="13"/>
      <c r="C2269" s="13"/>
      <c r="D2269" s="13"/>
      <c r="E2269" s="13"/>
    </row>
    <row r="2270" spans="1:5" x14ac:dyDescent="0.3">
      <c r="A2270" s="13"/>
      <c r="B2270" s="13"/>
      <c r="C2270" s="13"/>
      <c r="D2270" s="13"/>
      <c r="E2270" s="13"/>
    </row>
    <row r="2271" spans="1:5" x14ac:dyDescent="0.3">
      <c r="A2271" s="13"/>
      <c r="B2271" s="13"/>
      <c r="C2271" s="13"/>
      <c r="D2271" s="13"/>
      <c r="E2271" s="13"/>
    </row>
    <row r="2272" spans="1:5" x14ac:dyDescent="0.3">
      <c r="A2272" s="13"/>
      <c r="B2272" s="13"/>
      <c r="C2272" s="13"/>
      <c r="D2272" s="13"/>
      <c r="E2272" s="13"/>
    </row>
    <row r="2273" spans="1:5" x14ac:dyDescent="0.3">
      <c r="A2273" s="13"/>
      <c r="B2273" s="13"/>
      <c r="C2273" s="13"/>
      <c r="D2273" s="13"/>
      <c r="E2273" s="13"/>
    </row>
    <row r="2274" spans="1:5" x14ac:dyDescent="0.3">
      <c r="A2274" s="13"/>
      <c r="B2274" s="13"/>
      <c r="C2274" s="13"/>
      <c r="D2274" s="13"/>
      <c r="E2274" s="13"/>
    </row>
    <row r="2275" spans="1:5" x14ac:dyDescent="0.3">
      <c r="A2275" s="13"/>
      <c r="B2275" s="13"/>
      <c r="C2275" s="13"/>
      <c r="D2275" s="13"/>
      <c r="E2275" s="13"/>
    </row>
    <row r="2276" spans="1:5" x14ac:dyDescent="0.3">
      <c r="A2276" s="13"/>
      <c r="B2276" s="13"/>
      <c r="C2276" s="13"/>
      <c r="D2276" s="13"/>
      <c r="E2276" s="13"/>
    </row>
    <row r="2277" spans="1:5" x14ac:dyDescent="0.3">
      <c r="A2277" s="13"/>
      <c r="B2277" s="13"/>
      <c r="C2277" s="13"/>
      <c r="D2277" s="13"/>
      <c r="E2277" s="13"/>
    </row>
    <row r="2278" spans="1:5" x14ac:dyDescent="0.3">
      <c r="A2278" s="13"/>
      <c r="B2278" s="13"/>
      <c r="C2278" s="13"/>
      <c r="D2278" s="13"/>
      <c r="E2278" s="13"/>
    </row>
    <row r="2279" spans="1:5" x14ac:dyDescent="0.3">
      <c r="A2279" s="13"/>
      <c r="B2279" s="13"/>
      <c r="C2279" s="13"/>
      <c r="D2279" s="13"/>
      <c r="E2279" s="13"/>
    </row>
    <row r="2280" spans="1:5" x14ac:dyDescent="0.3">
      <c r="A2280" s="13"/>
      <c r="B2280" s="13"/>
      <c r="C2280" s="13"/>
      <c r="D2280" s="13"/>
      <c r="E2280" s="13"/>
    </row>
    <row r="2281" spans="1:5" x14ac:dyDescent="0.3">
      <c r="A2281" s="13"/>
      <c r="B2281" s="13"/>
      <c r="C2281" s="13"/>
      <c r="D2281" s="13"/>
      <c r="E2281" s="13"/>
    </row>
    <row r="2282" spans="1:5" x14ac:dyDescent="0.3">
      <c r="A2282" s="13"/>
      <c r="B2282" s="13"/>
      <c r="C2282" s="13"/>
      <c r="D2282" s="13"/>
      <c r="E2282" s="13"/>
    </row>
    <row r="2283" spans="1:5" x14ac:dyDescent="0.3">
      <c r="A2283" s="13"/>
      <c r="B2283" s="13"/>
      <c r="C2283" s="13"/>
      <c r="D2283" s="13"/>
      <c r="E2283" s="13"/>
    </row>
    <row r="2284" spans="1:5" x14ac:dyDescent="0.3">
      <c r="A2284" s="13"/>
      <c r="B2284" s="13"/>
      <c r="C2284" s="13"/>
      <c r="D2284" s="13"/>
      <c r="E2284" s="13"/>
    </row>
    <row r="2285" spans="1:5" x14ac:dyDescent="0.3">
      <c r="A2285" s="13"/>
      <c r="B2285" s="13"/>
      <c r="C2285" s="13"/>
      <c r="D2285" s="13"/>
      <c r="E2285" s="13"/>
    </row>
    <row r="2286" spans="1:5" x14ac:dyDescent="0.3">
      <c r="A2286" s="13"/>
      <c r="B2286" s="13"/>
      <c r="C2286" s="13"/>
      <c r="D2286" s="13"/>
      <c r="E2286" s="13"/>
    </row>
    <row r="2287" spans="1:5" x14ac:dyDescent="0.3">
      <c r="A2287" s="13"/>
      <c r="B2287" s="13"/>
      <c r="C2287" s="13"/>
      <c r="D2287" s="13"/>
      <c r="E2287" s="13"/>
    </row>
    <row r="2288" spans="1:5" x14ac:dyDescent="0.3">
      <c r="A2288" s="13"/>
      <c r="B2288" s="13"/>
      <c r="C2288" s="13"/>
      <c r="D2288" s="13"/>
      <c r="E2288" s="13"/>
    </row>
    <row r="2289" spans="1:5" x14ac:dyDescent="0.3">
      <c r="A2289" s="13"/>
      <c r="B2289" s="13"/>
      <c r="C2289" s="13"/>
      <c r="D2289" s="13"/>
      <c r="E2289" s="13"/>
    </row>
    <row r="2290" spans="1:5" x14ac:dyDescent="0.3">
      <c r="A2290" s="13"/>
      <c r="B2290" s="13"/>
      <c r="C2290" s="13"/>
      <c r="D2290" s="13"/>
      <c r="E2290" s="13"/>
    </row>
    <row r="2291" spans="1:5" x14ac:dyDescent="0.3">
      <c r="A2291" s="13"/>
      <c r="B2291" s="13"/>
      <c r="C2291" s="13"/>
      <c r="D2291" s="13"/>
      <c r="E2291" s="13"/>
    </row>
    <row r="2292" spans="1:5" x14ac:dyDescent="0.3">
      <c r="A2292" s="13"/>
      <c r="B2292" s="13"/>
      <c r="C2292" s="13"/>
      <c r="D2292" s="13"/>
      <c r="E2292" s="13"/>
    </row>
    <row r="2293" spans="1:5" x14ac:dyDescent="0.3">
      <c r="A2293" s="13"/>
      <c r="B2293" s="13"/>
      <c r="C2293" s="13"/>
      <c r="D2293" s="13"/>
      <c r="E2293" s="13"/>
    </row>
    <row r="2294" spans="1:5" x14ac:dyDescent="0.3">
      <c r="A2294" s="13"/>
      <c r="B2294" s="13"/>
      <c r="C2294" s="13"/>
      <c r="D2294" s="13"/>
      <c r="E2294" s="13"/>
    </row>
    <row r="2295" spans="1:5" x14ac:dyDescent="0.3">
      <c r="A2295" s="13"/>
      <c r="B2295" s="13"/>
      <c r="C2295" s="13"/>
      <c r="D2295" s="13"/>
      <c r="E2295" s="13"/>
    </row>
    <row r="2296" spans="1:5" x14ac:dyDescent="0.3">
      <c r="A2296" s="13"/>
      <c r="B2296" s="13"/>
      <c r="C2296" s="13"/>
      <c r="D2296" s="13"/>
      <c r="E2296" s="13"/>
    </row>
    <row r="2297" spans="1:5" x14ac:dyDescent="0.3">
      <c r="A2297" s="13"/>
      <c r="B2297" s="13"/>
      <c r="C2297" s="13"/>
      <c r="D2297" s="13"/>
      <c r="E2297" s="13"/>
    </row>
    <row r="2298" spans="1:5" x14ac:dyDescent="0.3">
      <c r="A2298" s="13"/>
      <c r="B2298" s="13"/>
      <c r="C2298" s="13"/>
      <c r="D2298" s="13"/>
      <c r="E2298" s="13"/>
    </row>
    <row r="2299" spans="1:5" x14ac:dyDescent="0.3">
      <c r="A2299" s="13"/>
      <c r="B2299" s="13"/>
      <c r="C2299" s="13"/>
      <c r="D2299" s="13"/>
      <c r="E2299" s="13"/>
    </row>
    <row r="2300" spans="1:5" x14ac:dyDescent="0.3">
      <c r="A2300" s="13"/>
      <c r="B2300" s="13"/>
      <c r="C2300" s="13"/>
      <c r="D2300" s="13"/>
      <c r="E2300" s="13"/>
    </row>
    <row r="2301" spans="1:5" x14ac:dyDescent="0.3">
      <c r="A2301" s="13"/>
      <c r="B2301" s="13"/>
      <c r="C2301" s="13"/>
      <c r="D2301" s="13"/>
      <c r="E2301" s="13"/>
    </row>
    <row r="2302" spans="1:5" x14ac:dyDescent="0.3">
      <c r="A2302" s="13"/>
      <c r="B2302" s="13"/>
      <c r="C2302" s="13"/>
      <c r="D2302" s="13"/>
      <c r="E2302" s="13"/>
    </row>
    <row r="2303" spans="1:5" x14ac:dyDescent="0.3">
      <c r="A2303" s="13"/>
      <c r="B2303" s="13"/>
      <c r="C2303" s="13"/>
      <c r="D2303" s="13"/>
      <c r="E2303" s="13"/>
    </row>
    <row r="2304" spans="1:5" x14ac:dyDescent="0.3">
      <c r="A2304" s="13"/>
      <c r="B2304" s="13"/>
      <c r="C2304" s="13"/>
      <c r="D2304" s="13"/>
      <c r="E2304" s="13"/>
    </row>
    <row r="2305" spans="1:5" x14ac:dyDescent="0.3">
      <c r="A2305" s="13"/>
      <c r="B2305" s="13"/>
      <c r="C2305" s="13"/>
      <c r="D2305" s="13"/>
      <c r="E2305" s="13"/>
    </row>
    <row r="2306" spans="1:5" x14ac:dyDescent="0.3">
      <c r="A2306" s="13"/>
      <c r="B2306" s="13"/>
      <c r="C2306" s="13"/>
      <c r="D2306" s="13"/>
      <c r="E2306" s="13"/>
    </row>
    <row r="2307" spans="1:5" x14ac:dyDescent="0.3">
      <c r="A2307" s="13"/>
      <c r="B2307" s="13"/>
      <c r="C2307" s="13"/>
      <c r="D2307" s="13"/>
      <c r="E2307" s="13"/>
    </row>
    <row r="2308" spans="1:5" x14ac:dyDescent="0.3">
      <c r="A2308" s="13"/>
      <c r="B2308" s="13"/>
      <c r="C2308" s="13"/>
      <c r="D2308" s="13"/>
      <c r="E2308" s="13"/>
    </row>
    <row r="2309" spans="1:5" x14ac:dyDescent="0.3">
      <c r="A2309" s="13"/>
      <c r="B2309" s="13"/>
      <c r="C2309" s="13"/>
      <c r="D2309" s="13"/>
      <c r="E2309" s="13"/>
    </row>
    <row r="2310" spans="1:5" x14ac:dyDescent="0.3">
      <c r="A2310" s="13"/>
      <c r="B2310" s="13"/>
      <c r="C2310" s="13"/>
      <c r="D2310" s="13"/>
      <c r="E2310" s="13"/>
    </row>
    <row r="2311" spans="1:5" x14ac:dyDescent="0.3">
      <c r="A2311" s="13"/>
      <c r="B2311" s="13"/>
      <c r="C2311" s="13"/>
      <c r="D2311" s="13"/>
      <c r="E2311" s="13"/>
    </row>
    <row r="2312" spans="1:5" x14ac:dyDescent="0.3">
      <c r="A2312" s="13"/>
      <c r="B2312" s="13"/>
      <c r="C2312" s="13"/>
      <c r="D2312" s="13"/>
      <c r="E2312" s="13"/>
    </row>
    <row r="2313" spans="1:5" x14ac:dyDescent="0.3">
      <c r="A2313" s="13"/>
      <c r="B2313" s="13"/>
      <c r="C2313" s="13"/>
      <c r="D2313" s="13"/>
      <c r="E2313" s="13"/>
    </row>
    <row r="2314" spans="1:5" x14ac:dyDescent="0.3">
      <c r="A2314" s="13"/>
      <c r="B2314" s="13"/>
      <c r="C2314" s="13"/>
      <c r="D2314" s="13"/>
      <c r="E2314" s="13"/>
    </row>
    <row r="2315" spans="1:5" x14ac:dyDescent="0.3">
      <c r="A2315" s="13"/>
      <c r="B2315" s="13"/>
      <c r="C2315" s="13"/>
      <c r="D2315" s="13"/>
      <c r="E2315" s="13"/>
    </row>
    <row r="2316" spans="1:5" x14ac:dyDescent="0.3">
      <c r="A2316" s="13"/>
      <c r="B2316" s="13"/>
      <c r="C2316" s="13"/>
      <c r="D2316" s="13"/>
      <c r="E2316" s="13"/>
    </row>
    <row r="2317" spans="1:5" x14ac:dyDescent="0.3">
      <c r="A2317" s="13"/>
      <c r="B2317" s="13"/>
      <c r="C2317" s="13"/>
      <c r="D2317" s="13"/>
      <c r="E2317" s="13"/>
    </row>
    <row r="2318" spans="1:5" x14ac:dyDescent="0.3">
      <c r="A2318" s="13"/>
      <c r="B2318" s="13"/>
      <c r="C2318" s="13"/>
      <c r="D2318" s="13"/>
      <c r="E2318" s="13"/>
    </row>
    <row r="2319" spans="1:5" x14ac:dyDescent="0.3">
      <c r="A2319" s="13"/>
      <c r="B2319" s="13"/>
      <c r="C2319" s="13"/>
      <c r="D2319" s="13"/>
      <c r="E2319" s="13"/>
    </row>
    <row r="2320" spans="1:5" x14ac:dyDescent="0.3">
      <c r="A2320" s="13"/>
      <c r="B2320" s="13"/>
      <c r="C2320" s="13"/>
      <c r="D2320" s="13"/>
      <c r="E2320" s="13"/>
    </row>
    <row r="2321" spans="1:5" x14ac:dyDescent="0.3">
      <c r="A2321" s="13"/>
      <c r="B2321" s="13"/>
      <c r="C2321" s="13"/>
      <c r="D2321" s="13"/>
      <c r="E2321" s="13"/>
    </row>
    <row r="2322" spans="1:5" x14ac:dyDescent="0.3">
      <c r="A2322" s="13"/>
      <c r="B2322" s="13"/>
      <c r="C2322" s="13"/>
      <c r="D2322" s="13"/>
      <c r="E2322" s="13"/>
    </row>
    <row r="2323" spans="1:5" x14ac:dyDescent="0.3">
      <c r="A2323" s="13"/>
      <c r="B2323" s="13"/>
      <c r="C2323" s="13"/>
      <c r="D2323" s="13"/>
      <c r="E2323" s="13"/>
    </row>
    <row r="2324" spans="1:5" x14ac:dyDescent="0.3">
      <c r="A2324" s="13"/>
      <c r="B2324" s="13"/>
      <c r="C2324" s="13"/>
      <c r="D2324" s="13"/>
      <c r="E2324" s="13"/>
    </row>
    <row r="2325" spans="1:5" x14ac:dyDescent="0.3">
      <c r="A2325" s="13"/>
      <c r="B2325" s="13"/>
      <c r="C2325" s="13"/>
      <c r="D2325" s="13"/>
      <c r="E2325" s="13"/>
    </row>
    <row r="2326" spans="1:5" x14ac:dyDescent="0.3">
      <c r="A2326" s="13"/>
      <c r="B2326" s="13"/>
      <c r="C2326" s="13"/>
      <c r="D2326" s="13"/>
      <c r="E2326" s="13"/>
    </row>
    <row r="2327" spans="1:5" x14ac:dyDescent="0.3">
      <c r="A2327" s="13"/>
      <c r="B2327" s="13"/>
      <c r="C2327" s="13"/>
      <c r="D2327" s="13"/>
      <c r="E2327" s="13"/>
    </row>
    <row r="2328" spans="1:5" x14ac:dyDescent="0.3">
      <c r="A2328" s="13"/>
      <c r="B2328" s="13"/>
      <c r="C2328" s="13"/>
      <c r="D2328" s="13"/>
      <c r="E2328" s="13"/>
    </row>
    <row r="2329" spans="1:5" x14ac:dyDescent="0.3">
      <c r="A2329" s="13"/>
      <c r="B2329" s="13"/>
      <c r="C2329" s="13"/>
      <c r="D2329" s="13"/>
      <c r="E2329" s="13"/>
    </row>
    <row r="2330" spans="1:5" x14ac:dyDescent="0.3">
      <c r="A2330" s="13"/>
      <c r="B2330" s="13"/>
      <c r="C2330" s="13"/>
      <c r="D2330" s="13"/>
      <c r="E2330" s="13"/>
    </row>
    <row r="2331" spans="1:5" x14ac:dyDescent="0.3">
      <c r="A2331" s="13"/>
      <c r="B2331" s="13"/>
      <c r="C2331" s="13"/>
      <c r="D2331" s="13"/>
      <c r="E2331" s="13"/>
    </row>
    <row r="2332" spans="1:5" x14ac:dyDescent="0.3">
      <c r="A2332" s="13"/>
      <c r="B2332" s="13"/>
      <c r="C2332" s="13"/>
      <c r="D2332" s="13"/>
      <c r="E2332" s="13"/>
    </row>
    <row r="2333" spans="1:5" x14ac:dyDescent="0.3">
      <c r="A2333" s="13"/>
      <c r="B2333" s="13"/>
      <c r="C2333" s="13"/>
      <c r="D2333" s="13"/>
      <c r="E2333" s="13"/>
    </row>
    <row r="2334" spans="1:5" x14ac:dyDescent="0.3">
      <c r="A2334" s="13"/>
      <c r="B2334" s="13"/>
      <c r="C2334" s="13"/>
      <c r="D2334" s="13"/>
      <c r="E2334" s="13"/>
    </row>
    <row r="2335" spans="1:5" x14ac:dyDescent="0.3">
      <c r="A2335" s="13"/>
      <c r="B2335" s="13"/>
      <c r="C2335" s="13"/>
      <c r="D2335" s="13"/>
      <c r="E2335" s="13"/>
    </row>
    <row r="2336" spans="1:5" x14ac:dyDescent="0.3">
      <c r="A2336" s="13"/>
      <c r="B2336" s="13"/>
      <c r="C2336" s="13"/>
      <c r="D2336" s="13"/>
      <c r="E2336" s="13"/>
    </row>
    <row r="2337" spans="1:5" x14ac:dyDescent="0.3">
      <c r="A2337" s="13"/>
      <c r="B2337" s="13"/>
      <c r="C2337" s="13"/>
      <c r="D2337" s="13"/>
      <c r="E2337" s="13"/>
    </row>
    <row r="2338" spans="1:5" x14ac:dyDescent="0.3">
      <c r="A2338" s="13"/>
      <c r="B2338" s="13"/>
      <c r="C2338" s="13"/>
      <c r="D2338" s="13"/>
      <c r="E2338" s="13"/>
    </row>
    <row r="2339" spans="1:5" x14ac:dyDescent="0.3">
      <c r="A2339" s="13"/>
      <c r="B2339" s="13"/>
      <c r="C2339" s="13"/>
      <c r="D2339" s="13"/>
      <c r="E2339" s="13"/>
    </row>
    <row r="2340" spans="1:5" x14ac:dyDescent="0.3">
      <c r="A2340" s="13"/>
      <c r="B2340" s="13"/>
      <c r="C2340" s="13"/>
      <c r="D2340" s="13"/>
      <c r="E2340" s="13"/>
    </row>
    <row r="2341" spans="1:5" x14ac:dyDescent="0.3">
      <c r="A2341" s="13"/>
      <c r="B2341" s="13"/>
      <c r="C2341" s="13"/>
      <c r="D2341" s="13"/>
      <c r="E2341" s="13"/>
    </row>
    <row r="2342" spans="1:5" x14ac:dyDescent="0.3">
      <c r="A2342" s="13"/>
      <c r="B2342" s="13"/>
      <c r="C2342" s="13"/>
      <c r="D2342" s="13"/>
      <c r="E2342" s="13"/>
    </row>
    <row r="2343" spans="1:5" x14ac:dyDescent="0.3">
      <c r="A2343" s="13"/>
      <c r="B2343" s="13"/>
      <c r="C2343" s="13"/>
      <c r="D2343" s="13"/>
      <c r="E2343" s="13"/>
    </row>
    <row r="2344" spans="1:5" x14ac:dyDescent="0.3">
      <c r="A2344" s="13"/>
      <c r="B2344" s="13"/>
      <c r="C2344" s="13"/>
      <c r="D2344" s="13"/>
      <c r="E2344" s="13"/>
    </row>
    <row r="2345" spans="1:5" x14ac:dyDescent="0.3">
      <c r="A2345" s="13"/>
      <c r="B2345" s="13"/>
      <c r="C2345" s="13"/>
      <c r="D2345" s="13"/>
      <c r="E2345" s="13"/>
    </row>
    <row r="2346" spans="1:5" x14ac:dyDescent="0.3">
      <c r="A2346" s="13"/>
      <c r="B2346" s="13"/>
      <c r="C2346" s="13"/>
      <c r="D2346" s="13"/>
      <c r="E2346" s="13"/>
    </row>
    <row r="2347" spans="1:5" x14ac:dyDescent="0.3">
      <c r="A2347" s="13"/>
      <c r="B2347" s="13"/>
      <c r="C2347" s="13"/>
      <c r="D2347" s="13"/>
      <c r="E2347" s="13"/>
    </row>
    <row r="2348" spans="1:5" x14ac:dyDescent="0.3">
      <c r="A2348" s="13"/>
      <c r="B2348" s="13"/>
      <c r="C2348" s="13"/>
      <c r="D2348" s="13"/>
      <c r="E2348" s="13"/>
    </row>
    <row r="2349" spans="1:5" x14ac:dyDescent="0.3">
      <c r="A2349" s="13"/>
      <c r="B2349" s="13"/>
      <c r="C2349" s="13"/>
      <c r="D2349" s="13"/>
      <c r="E2349" s="13"/>
    </row>
    <row r="2350" spans="1:5" x14ac:dyDescent="0.3">
      <c r="A2350" s="13"/>
      <c r="B2350" s="13"/>
      <c r="C2350" s="13"/>
      <c r="D2350" s="13"/>
      <c r="E2350" s="13"/>
    </row>
    <row r="2351" spans="1:5" x14ac:dyDescent="0.3">
      <c r="A2351" s="13"/>
      <c r="B2351" s="13"/>
      <c r="C2351" s="13"/>
      <c r="D2351" s="13"/>
      <c r="E2351" s="13"/>
    </row>
    <row r="2352" spans="1:5" x14ac:dyDescent="0.3">
      <c r="A2352" s="13"/>
      <c r="B2352" s="13"/>
      <c r="C2352" s="13"/>
      <c r="D2352" s="13"/>
      <c r="E2352" s="13"/>
    </row>
    <row r="2353" spans="1:5" x14ac:dyDescent="0.3">
      <c r="A2353" s="13"/>
      <c r="B2353" s="13"/>
      <c r="C2353" s="13"/>
      <c r="D2353" s="13"/>
      <c r="E2353" s="13"/>
    </row>
    <row r="2354" spans="1:5" x14ac:dyDescent="0.3">
      <c r="A2354" s="13"/>
      <c r="B2354" s="13"/>
      <c r="C2354" s="13"/>
      <c r="D2354" s="13"/>
      <c r="E2354" s="13"/>
    </row>
    <row r="2355" spans="1:5" x14ac:dyDescent="0.3">
      <c r="A2355" s="13"/>
      <c r="B2355" s="13"/>
      <c r="C2355" s="13"/>
      <c r="D2355" s="13"/>
      <c r="E2355" s="13"/>
    </row>
    <row r="2356" spans="1:5" x14ac:dyDescent="0.3">
      <c r="A2356" s="13"/>
      <c r="B2356" s="13"/>
      <c r="C2356" s="13"/>
      <c r="D2356" s="13"/>
      <c r="E2356" s="13"/>
    </row>
    <row r="2357" spans="1:5" x14ac:dyDescent="0.3">
      <c r="A2357" s="13"/>
      <c r="B2357" s="13"/>
      <c r="C2357" s="13"/>
      <c r="D2357" s="13"/>
      <c r="E2357" s="13"/>
    </row>
    <row r="2358" spans="1:5" x14ac:dyDescent="0.3">
      <c r="A2358" s="13"/>
      <c r="B2358" s="13"/>
      <c r="C2358" s="13"/>
      <c r="D2358" s="13"/>
      <c r="E2358" s="13"/>
    </row>
    <row r="2359" spans="1:5" x14ac:dyDescent="0.3">
      <c r="A2359" s="13"/>
      <c r="B2359" s="13"/>
      <c r="C2359" s="13"/>
      <c r="D2359" s="13"/>
      <c r="E2359" s="13"/>
    </row>
    <row r="2360" spans="1:5" x14ac:dyDescent="0.3">
      <c r="A2360" s="13"/>
      <c r="B2360" s="13"/>
      <c r="C2360" s="13"/>
      <c r="D2360" s="13"/>
      <c r="E2360" s="13"/>
    </row>
    <row r="2361" spans="1:5" x14ac:dyDescent="0.3">
      <c r="A2361" s="13"/>
      <c r="B2361" s="13"/>
      <c r="C2361" s="13"/>
      <c r="D2361" s="13"/>
      <c r="E2361" s="13"/>
    </row>
    <row r="2362" spans="1:5" x14ac:dyDescent="0.3">
      <c r="A2362" s="13"/>
      <c r="B2362" s="13"/>
      <c r="C2362" s="13"/>
      <c r="D2362" s="13"/>
      <c r="E2362" s="13"/>
    </row>
    <row r="2363" spans="1:5" x14ac:dyDescent="0.3">
      <c r="A2363" s="13"/>
      <c r="B2363" s="13"/>
      <c r="C2363" s="13"/>
      <c r="D2363" s="13"/>
      <c r="E2363" s="13"/>
    </row>
    <row r="2364" spans="1:5" x14ac:dyDescent="0.3">
      <c r="A2364" s="13"/>
      <c r="B2364" s="13"/>
      <c r="C2364" s="13"/>
      <c r="D2364" s="13"/>
      <c r="E2364" s="13"/>
    </row>
    <row r="2365" spans="1:5" x14ac:dyDescent="0.3">
      <c r="A2365" s="13"/>
      <c r="B2365" s="13"/>
      <c r="C2365" s="13"/>
      <c r="D2365" s="13"/>
      <c r="E2365" s="13"/>
    </row>
    <row r="2366" spans="1:5" x14ac:dyDescent="0.3">
      <c r="A2366" s="13"/>
      <c r="B2366" s="13"/>
      <c r="C2366" s="13"/>
      <c r="D2366" s="13"/>
      <c r="E2366" s="13"/>
    </row>
    <row r="2367" spans="1:5" x14ac:dyDescent="0.3">
      <c r="A2367" s="13"/>
      <c r="B2367" s="13"/>
      <c r="C2367" s="13"/>
      <c r="D2367" s="13"/>
      <c r="E2367" s="13"/>
    </row>
    <row r="2368" spans="1:5" x14ac:dyDescent="0.3">
      <c r="A2368" s="13"/>
      <c r="B2368" s="13"/>
      <c r="C2368" s="13"/>
      <c r="D2368" s="13"/>
      <c r="E2368" s="13"/>
    </row>
    <row r="2369" spans="1:5" x14ac:dyDescent="0.3">
      <c r="A2369" s="13"/>
      <c r="B2369" s="13"/>
      <c r="C2369" s="13"/>
      <c r="D2369" s="13"/>
      <c r="E2369" s="13"/>
    </row>
    <row r="2370" spans="1:5" x14ac:dyDescent="0.3">
      <c r="A2370" s="13"/>
      <c r="B2370" s="13"/>
      <c r="C2370" s="13"/>
      <c r="D2370" s="13"/>
      <c r="E2370" s="13"/>
    </row>
    <row r="2371" spans="1:5" x14ac:dyDescent="0.3">
      <c r="A2371" s="13"/>
      <c r="B2371" s="13"/>
      <c r="C2371" s="13"/>
      <c r="D2371" s="13"/>
      <c r="E2371" s="13"/>
    </row>
    <row r="2372" spans="1:5" x14ac:dyDescent="0.3">
      <c r="A2372" s="13"/>
      <c r="B2372" s="13"/>
      <c r="C2372" s="13"/>
      <c r="D2372" s="13"/>
      <c r="E2372" s="13"/>
    </row>
    <row r="2373" spans="1:5" x14ac:dyDescent="0.3">
      <c r="A2373" s="13"/>
      <c r="B2373" s="13"/>
      <c r="C2373" s="13"/>
      <c r="D2373" s="13"/>
      <c r="E2373" s="13"/>
    </row>
    <row r="2374" spans="1:5" x14ac:dyDescent="0.3">
      <c r="A2374" s="13"/>
      <c r="B2374" s="13"/>
      <c r="C2374" s="13"/>
      <c r="D2374" s="13"/>
      <c r="E2374" s="13"/>
    </row>
    <row r="2375" spans="1:5" x14ac:dyDescent="0.3">
      <c r="A2375" s="13"/>
      <c r="B2375" s="13"/>
      <c r="C2375" s="13"/>
      <c r="D2375" s="13"/>
      <c r="E2375" s="13"/>
    </row>
    <row r="2376" spans="1:5" x14ac:dyDescent="0.3">
      <c r="A2376" s="13"/>
      <c r="B2376" s="13"/>
      <c r="C2376" s="13"/>
      <c r="D2376" s="13"/>
      <c r="E2376" s="13"/>
    </row>
    <row r="2377" spans="1:5" x14ac:dyDescent="0.3">
      <c r="A2377" s="13"/>
      <c r="B2377" s="13"/>
      <c r="C2377" s="13"/>
      <c r="D2377" s="13"/>
      <c r="E2377" s="13"/>
    </row>
    <row r="2378" spans="1:5" x14ac:dyDescent="0.3">
      <c r="A2378" s="13"/>
      <c r="B2378" s="13"/>
      <c r="C2378" s="13"/>
      <c r="D2378" s="13"/>
      <c r="E2378" s="13"/>
    </row>
    <row r="2379" spans="1:5" x14ac:dyDescent="0.3">
      <c r="A2379" s="13"/>
      <c r="B2379" s="13"/>
      <c r="C2379" s="13"/>
      <c r="D2379" s="13"/>
      <c r="E2379" s="13"/>
    </row>
    <row r="2380" spans="1:5" x14ac:dyDescent="0.3">
      <c r="A2380" s="13"/>
      <c r="B2380" s="13"/>
      <c r="C2380" s="13"/>
      <c r="D2380" s="13"/>
      <c r="E2380" s="13"/>
    </row>
    <row r="2381" spans="1:5" x14ac:dyDescent="0.3">
      <c r="A2381" s="13"/>
      <c r="B2381" s="13"/>
      <c r="C2381" s="13"/>
      <c r="D2381" s="13"/>
      <c r="E2381" s="13"/>
    </row>
    <row r="2382" spans="1:5" x14ac:dyDescent="0.3">
      <c r="A2382" s="13"/>
      <c r="B2382" s="13"/>
      <c r="C2382" s="13"/>
      <c r="D2382" s="13"/>
      <c r="E2382" s="13"/>
    </row>
    <row r="2383" spans="1:5" x14ac:dyDescent="0.3">
      <c r="A2383" s="13"/>
      <c r="B2383" s="13"/>
      <c r="C2383" s="13"/>
      <c r="D2383" s="13"/>
      <c r="E2383" s="13"/>
    </row>
    <row r="2384" spans="1:5" x14ac:dyDescent="0.3">
      <c r="A2384" s="13"/>
      <c r="B2384" s="13"/>
      <c r="C2384" s="13"/>
      <c r="D2384" s="13"/>
      <c r="E2384" s="13"/>
    </row>
    <row r="2385" spans="1:5" x14ac:dyDescent="0.3">
      <c r="A2385" s="13"/>
      <c r="B2385" s="13"/>
      <c r="C2385" s="13"/>
      <c r="D2385" s="13"/>
      <c r="E2385" s="13"/>
    </row>
    <row r="2386" spans="1:5" x14ac:dyDescent="0.3">
      <c r="A2386" s="13"/>
      <c r="B2386" s="13"/>
      <c r="C2386" s="13"/>
      <c r="D2386" s="13"/>
      <c r="E2386" s="13"/>
    </row>
    <row r="2387" spans="1:5" x14ac:dyDescent="0.3">
      <c r="A2387" s="13"/>
      <c r="B2387" s="13"/>
      <c r="C2387" s="13"/>
      <c r="D2387" s="13"/>
      <c r="E2387" s="13"/>
    </row>
    <row r="2388" spans="1:5" x14ac:dyDescent="0.3">
      <c r="A2388" s="13"/>
      <c r="B2388" s="13"/>
      <c r="C2388" s="13"/>
      <c r="D2388" s="13"/>
      <c r="E2388" s="13"/>
    </row>
    <row r="2389" spans="1:5" x14ac:dyDescent="0.3">
      <c r="A2389" s="13"/>
      <c r="B2389" s="13"/>
      <c r="C2389" s="13"/>
      <c r="D2389" s="13"/>
      <c r="E2389" s="13"/>
    </row>
    <row r="2390" spans="1:5" x14ac:dyDescent="0.3">
      <c r="A2390" s="13"/>
      <c r="B2390" s="13"/>
      <c r="C2390" s="13"/>
      <c r="D2390" s="13"/>
      <c r="E2390" s="13"/>
    </row>
    <row r="2391" spans="1:5" x14ac:dyDescent="0.3">
      <c r="A2391" s="13"/>
      <c r="B2391" s="13"/>
      <c r="C2391" s="13"/>
      <c r="D2391" s="13"/>
      <c r="E2391" s="13"/>
    </row>
    <row r="2392" spans="1:5" x14ac:dyDescent="0.3">
      <c r="A2392" s="13"/>
      <c r="B2392" s="13"/>
      <c r="C2392" s="13"/>
      <c r="D2392" s="13"/>
      <c r="E2392" s="13"/>
    </row>
    <row r="2393" spans="1:5" x14ac:dyDescent="0.3">
      <c r="A2393" s="13"/>
      <c r="B2393" s="13"/>
      <c r="C2393" s="13"/>
      <c r="D2393" s="13"/>
      <c r="E2393" s="13"/>
    </row>
    <row r="2394" spans="1:5" x14ac:dyDescent="0.3">
      <c r="A2394" s="13"/>
      <c r="B2394" s="13"/>
      <c r="C2394" s="13"/>
      <c r="D2394" s="13"/>
      <c r="E2394" s="13"/>
    </row>
    <row r="2395" spans="1:5" x14ac:dyDescent="0.3">
      <c r="A2395" s="13"/>
      <c r="B2395" s="13"/>
      <c r="C2395" s="13"/>
      <c r="D2395" s="13"/>
      <c r="E2395" s="13"/>
    </row>
    <row r="2396" spans="1:5" x14ac:dyDescent="0.3">
      <c r="A2396" s="13"/>
      <c r="B2396" s="13"/>
      <c r="C2396" s="13"/>
      <c r="D2396" s="13"/>
      <c r="E2396" s="13"/>
    </row>
    <row r="2397" spans="1:5" x14ac:dyDescent="0.3">
      <c r="A2397" s="13"/>
      <c r="B2397" s="13"/>
      <c r="C2397" s="13"/>
      <c r="D2397" s="13"/>
      <c r="E2397" s="13"/>
    </row>
    <row r="2398" spans="1:5" x14ac:dyDescent="0.3">
      <c r="A2398" s="13"/>
      <c r="B2398" s="13"/>
      <c r="C2398" s="13"/>
      <c r="D2398" s="13"/>
      <c r="E2398" s="13"/>
    </row>
    <row r="2399" spans="1:5" x14ac:dyDescent="0.3">
      <c r="A2399" s="13"/>
      <c r="B2399" s="13"/>
      <c r="C2399" s="13"/>
      <c r="D2399" s="13"/>
      <c r="E2399" s="13"/>
    </row>
    <row r="2400" spans="1:5" x14ac:dyDescent="0.3">
      <c r="A2400" s="13"/>
      <c r="B2400" s="13"/>
      <c r="C2400" s="13"/>
      <c r="D2400" s="13"/>
      <c r="E2400" s="13"/>
    </row>
    <row r="2401" spans="1:5" x14ac:dyDescent="0.3">
      <c r="A2401" s="13"/>
      <c r="B2401" s="13"/>
      <c r="C2401" s="13"/>
      <c r="D2401" s="13"/>
      <c r="E2401" s="13"/>
    </row>
    <row r="2402" spans="1:5" x14ac:dyDescent="0.3">
      <c r="A2402" s="13"/>
      <c r="B2402" s="13"/>
      <c r="C2402" s="13"/>
      <c r="D2402" s="13"/>
      <c r="E2402" s="13"/>
    </row>
    <row r="2403" spans="1:5" x14ac:dyDescent="0.3">
      <c r="A2403" s="13"/>
      <c r="B2403" s="13"/>
      <c r="C2403" s="13"/>
      <c r="D2403" s="13"/>
      <c r="E2403" s="13"/>
    </row>
    <row r="2404" spans="1:5" x14ac:dyDescent="0.3">
      <c r="A2404" s="13"/>
      <c r="B2404" s="13"/>
      <c r="C2404" s="13"/>
      <c r="D2404" s="13"/>
      <c r="E2404" s="13"/>
    </row>
    <row r="2405" spans="1:5" x14ac:dyDescent="0.3">
      <c r="A2405" s="13"/>
      <c r="B2405" s="13"/>
      <c r="C2405" s="13"/>
      <c r="D2405" s="13"/>
      <c r="E2405" s="13"/>
    </row>
    <row r="2406" spans="1:5" x14ac:dyDescent="0.3">
      <c r="A2406" s="13"/>
      <c r="B2406" s="13"/>
      <c r="C2406" s="13"/>
      <c r="D2406" s="13"/>
      <c r="E2406" s="13"/>
    </row>
    <row r="2407" spans="1:5" x14ac:dyDescent="0.3">
      <c r="A2407" s="13"/>
      <c r="B2407" s="13"/>
      <c r="C2407" s="13"/>
      <c r="D2407" s="13"/>
      <c r="E2407" s="13"/>
    </row>
    <row r="2408" spans="1:5" x14ac:dyDescent="0.3">
      <c r="A2408" s="13"/>
      <c r="B2408" s="13"/>
      <c r="C2408" s="13"/>
      <c r="D2408" s="13"/>
      <c r="E2408" s="13"/>
    </row>
    <row r="2409" spans="1:5" x14ac:dyDescent="0.3">
      <c r="A2409" s="13"/>
      <c r="B2409" s="13"/>
      <c r="C2409" s="13"/>
      <c r="D2409" s="13"/>
      <c r="E2409" s="13"/>
    </row>
    <row r="2410" spans="1:5" x14ac:dyDescent="0.3">
      <c r="A2410" s="13"/>
      <c r="B2410" s="13"/>
      <c r="C2410" s="13"/>
      <c r="D2410" s="13"/>
      <c r="E2410" s="13"/>
    </row>
    <row r="2411" spans="1:5" x14ac:dyDescent="0.3">
      <c r="A2411" s="13"/>
      <c r="B2411" s="13"/>
      <c r="C2411" s="13"/>
      <c r="D2411" s="13"/>
      <c r="E2411" s="13"/>
    </row>
    <row r="2412" spans="1:5" x14ac:dyDescent="0.3">
      <c r="A2412" s="13"/>
      <c r="B2412" s="13"/>
      <c r="C2412" s="13"/>
      <c r="D2412" s="13"/>
      <c r="E2412" s="13"/>
    </row>
    <row r="2413" spans="1:5" x14ac:dyDescent="0.3">
      <c r="A2413" s="13"/>
      <c r="B2413" s="13"/>
      <c r="C2413" s="13"/>
      <c r="D2413" s="13"/>
      <c r="E2413" s="13"/>
    </row>
    <row r="2414" spans="1:5" x14ac:dyDescent="0.3">
      <c r="A2414" s="13"/>
      <c r="B2414" s="13"/>
      <c r="C2414" s="13"/>
      <c r="D2414" s="13"/>
      <c r="E2414" s="13"/>
    </row>
    <row r="2415" spans="1:5" x14ac:dyDescent="0.3">
      <c r="A2415" s="13"/>
      <c r="B2415" s="13"/>
      <c r="C2415" s="13"/>
      <c r="D2415" s="13"/>
      <c r="E2415" s="13"/>
    </row>
    <row r="2416" spans="1:5" x14ac:dyDescent="0.3">
      <c r="A2416" s="13"/>
      <c r="B2416" s="13"/>
      <c r="C2416" s="13"/>
      <c r="D2416" s="13"/>
      <c r="E2416" s="13"/>
    </row>
    <row r="2417" spans="1:5" x14ac:dyDescent="0.3">
      <c r="A2417" s="13"/>
      <c r="B2417" s="13"/>
      <c r="C2417" s="13"/>
      <c r="D2417" s="13"/>
      <c r="E2417" s="13"/>
    </row>
    <row r="2418" spans="1:5" x14ac:dyDescent="0.3">
      <c r="A2418" s="13"/>
      <c r="B2418" s="13"/>
      <c r="C2418" s="13"/>
      <c r="D2418" s="13"/>
      <c r="E2418" s="13"/>
    </row>
    <row r="2419" spans="1:5" x14ac:dyDescent="0.3">
      <c r="A2419" s="13"/>
      <c r="B2419" s="13"/>
      <c r="C2419" s="13"/>
      <c r="D2419" s="13"/>
      <c r="E2419" s="13"/>
    </row>
    <row r="2420" spans="1:5" x14ac:dyDescent="0.3">
      <c r="A2420" s="13"/>
      <c r="B2420" s="13"/>
      <c r="C2420" s="13"/>
      <c r="D2420" s="13"/>
      <c r="E2420" s="13"/>
    </row>
    <row r="2421" spans="1:5" x14ac:dyDescent="0.3">
      <c r="A2421" s="13"/>
      <c r="B2421" s="13"/>
      <c r="C2421" s="13"/>
      <c r="D2421" s="13"/>
      <c r="E2421" s="13"/>
    </row>
    <row r="2422" spans="1:5" x14ac:dyDescent="0.3">
      <c r="A2422" s="13"/>
      <c r="B2422" s="13"/>
      <c r="C2422" s="13"/>
      <c r="D2422" s="13"/>
      <c r="E2422" s="13"/>
    </row>
    <row r="2423" spans="1:5" x14ac:dyDescent="0.3">
      <c r="A2423" s="13"/>
      <c r="B2423" s="13"/>
      <c r="C2423" s="13"/>
      <c r="D2423" s="13"/>
      <c r="E2423" s="13"/>
    </row>
    <row r="2424" spans="1:5" x14ac:dyDescent="0.3">
      <c r="A2424" s="13"/>
      <c r="B2424" s="13"/>
      <c r="C2424" s="13"/>
      <c r="D2424" s="13"/>
      <c r="E2424" s="13"/>
    </row>
    <row r="2425" spans="1:5" x14ac:dyDescent="0.3">
      <c r="A2425" s="13"/>
      <c r="B2425" s="13"/>
      <c r="C2425" s="13"/>
      <c r="D2425" s="13"/>
      <c r="E2425" s="13"/>
    </row>
    <row r="2426" spans="1:5" x14ac:dyDescent="0.3">
      <c r="A2426" s="13"/>
      <c r="B2426" s="13"/>
      <c r="C2426" s="13"/>
      <c r="D2426" s="13"/>
      <c r="E2426" s="13"/>
    </row>
    <row r="2427" spans="1:5" x14ac:dyDescent="0.3">
      <c r="A2427" s="13"/>
      <c r="B2427" s="13"/>
      <c r="C2427" s="13"/>
      <c r="D2427" s="13"/>
      <c r="E2427" s="13"/>
    </row>
    <row r="2428" spans="1:5" x14ac:dyDescent="0.3">
      <c r="A2428" s="13"/>
      <c r="B2428" s="13"/>
      <c r="C2428" s="13"/>
      <c r="D2428" s="13"/>
      <c r="E2428" s="13"/>
    </row>
    <row r="2429" spans="1:5" x14ac:dyDescent="0.3">
      <c r="A2429" s="13"/>
      <c r="B2429" s="13"/>
      <c r="C2429" s="13"/>
      <c r="D2429" s="13"/>
      <c r="E2429" s="13"/>
    </row>
    <row r="2430" spans="1:5" x14ac:dyDescent="0.3">
      <c r="A2430" s="13"/>
      <c r="B2430" s="13"/>
      <c r="C2430" s="13"/>
      <c r="D2430" s="13"/>
      <c r="E2430" s="13"/>
    </row>
    <row r="2431" spans="1:5" x14ac:dyDescent="0.3">
      <c r="A2431" s="13"/>
      <c r="B2431" s="13"/>
      <c r="C2431" s="13"/>
      <c r="D2431" s="13"/>
      <c r="E2431" s="13"/>
    </row>
    <row r="2432" spans="1:5" x14ac:dyDescent="0.3">
      <c r="A2432" s="13"/>
      <c r="B2432" s="13"/>
      <c r="C2432" s="13"/>
      <c r="D2432" s="13"/>
      <c r="E2432" s="13"/>
    </row>
    <row r="2433" spans="1:5" x14ac:dyDescent="0.3">
      <c r="A2433" s="13"/>
      <c r="B2433" s="13"/>
      <c r="C2433" s="13"/>
      <c r="D2433" s="13"/>
      <c r="E2433" s="13"/>
    </row>
    <row r="2434" spans="1:5" x14ac:dyDescent="0.3">
      <c r="A2434" s="13"/>
      <c r="B2434" s="13"/>
      <c r="C2434" s="13"/>
      <c r="D2434" s="13"/>
      <c r="E2434" s="13"/>
    </row>
    <row r="2435" spans="1:5" x14ac:dyDescent="0.3">
      <c r="A2435" s="13"/>
      <c r="B2435" s="13"/>
      <c r="C2435" s="13"/>
      <c r="D2435" s="13"/>
      <c r="E2435" s="13"/>
    </row>
    <row r="2436" spans="1:5" x14ac:dyDescent="0.3">
      <c r="A2436" s="13"/>
      <c r="B2436" s="13"/>
      <c r="C2436" s="13"/>
      <c r="D2436" s="13"/>
      <c r="E2436" s="13"/>
    </row>
    <row r="2437" spans="1:5" x14ac:dyDescent="0.3">
      <c r="A2437" s="13"/>
      <c r="B2437" s="13"/>
      <c r="C2437" s="13"/>
      <c r="D2437" s="13"/>
      <c r="E2437" s="13"/>
    </row>
    <row r="2438" spans="1:5" x14ac:dyDescent="0.3">
      <c r="A2438" s="13"/>
      <c r="B2438" s="13"/>
      <c r="C2438" s="13"/>
      <c r="D2438" s="13"/>
      <c r="E2438" s="13"/>
    </row>
    <row r="2439" spans="1:5" x14ac:dyDescent="0.3">
      <c r="A2439" s="13"/>
      <c r="B2439" s="13"/>
      <c r="C2439" s="13"/>
      <c r="D2439" s="13"/>
      <c r="E2439" s="13"/>
    </row>
    <row r="2440" spans="1:5" x14ac:dyDescent="0.3">
      <c r="A2440" s="13"/>
      <c r="B2440" s="13"/>
      <c r="C2440" s="13"/>
      <c r="D2440" s="13"/>
      <c r="E2440" s="13"/>
    </row>
    <row r="2441" spans="1:5" x14ac:dyDescent="0.3">
      <c r="A2441" s="13"/>
      <c r="B2441" s="13"/>
      <c r="C2441" s="13"/>
      <c r="D2441" s="13"/>
      <c r="E2441" s="13"/>
    </row>
    <row r="2442" spans="1:5" x14ac:dyDescent="0.3">
      <c r="A2442" s="13"/>
      <c r="B2442" s="13"/>
      <c r="C2442" s="13"/>
      <c r="D2442" s="13"/>
      <c r="E2442" s="13"/>
    </row>
    <row r="2443" spans="1:5" x14ac:dyDescent="0.3">
      <c r="A2443" s="13"/>
      <c r="B2443" s="13"/>
      <c r="C2443" s="13"/>
      <c r="D2443" s="13"/>
      <c r="E2443" s="13"/>
    </row>
    <row r="2444" spans="1:5" x14ac:dyDescent="0.3">
      <c r="A2444" s="13"/>
      <c r="B2444" s="13"/>
      <c r="C2444" s="13"/>
      <c r="D2444" s="13"/>
      <c r="E2444" s="13"/>
    </row>
    <row r="2445" spans="1:5" x14ac:dyDescent="0.3">
      <c r="A2445" s="13"/>
      <c r="B2445" s="13"/>
      <c r="C2445" s="13"/>
      <c r="D2445" s="13"/>
      <c r="E2445" s="13"/>
    </row>
    <row r="2446" spans="1:5" x14ac:dyDescent="0.3">
      <c r="A2446" s="13"/>
      <c r="B2446" s="13"/>
      <c r="C2446" s="13"/>
      <c r="D2446" s="13"/>
      <c r="E2446" s="13"/>
    </row>
    <row r="2447" spans="1:5" x14ac:dyDescent="0.3">
      <c r="A2447" s="13"/>
      <c r="B2447" s="13"/>
      <c r="C2447" s="13"/>
      <c r="D2447" s="13"/>
      <c r="E2447" s="13"/>
    </row>
    <row r="2448" spans="1:5" x14ac:dyDescent="0.3">
      <c r="A2448" s="13"/>
      <c r="B2448" s="13"/>
      <c r="C2448" s="13"/>
      <c r="D2448" s="13"/>
      <c r="E2448" s="13"/>
    </row>
    <row r="2449" spans="1:5" x14ac:dyDescent="0.3">
      <c r="A2449" s="13"/>
      <c r="B2449" s="13"/>
      <c r="C2449" s="13"/>
      <c r="D2449" s="13"/>
      <c r="E2449" s="13"/>
    </row>
    <row r="2450" spans="1:5" x14ac:dyDescent="0.3">
      <c r="A2450" s="13"/>
      <c r="B2450" s="13"/>
      <c r="C2450" s="13"/>
      <c r="D2450" s="13"/>
      <c r="E2450" s="13"/>
    </row>
    <row r="2451" spans="1:5" x14ac:dyDescent="0.3">
      <c r="A2451" s="13"/>
      <c r="B2451" s="13"/>
      <c r="C2451" s="13"/>
      <c r="D2451" s="13"/>
      <c r="E2451" s="13"/>
    </row>
    <row r="2452" spans="1:5" x14ac:dyDescent="0.3">
      <c r="A2452" s="13"/>
      <c r="B2452" s="13"/>
      <c r="C2452" s="13"/>
      <c r="D2452" s="13"/>
      <c r="E2452" s="13"/>
    </row>
    <row r="2453" spans="1:5" x14ac:dyDescent="0.3">
      <c r="A2453" s="13"/>
      <c r="B2453" s="13"/>
      <c r="C2453" s="13"/>
      <c r="D2453" s="13"/>
      <c r="E2453" s="13"/>
    </row>
    <row r="2454" spans="1:5" x14ac:dyDescent="0.3">
      <c r="A2454" s="13"/>
      <c r="B2454" s="13"/>
      <c r="C2454" s="13"/>
      <c r="D2454" s="13"/>
      <c r="E2454" s="13"/>
    </row>
    <row r="2455" spans="1:5" x14ac:dyDescent="0.3">
      <c r="A2455" s="13"/>
      <c r="B2455" s="13"/>
      <c r="C2455" s="13"/>
      <c r="D2455" s="13"/>
      <c r="E2455" s="13"/>
    </row>
    <row r="2456" spans="1:5" x14ac:dyDescent="0.3">
      <c r="A2456" s="13"/>
      <c r="B2456" s="13"/>
      <c r="C2456" s="13"/>
      <c r="D2456" s="13"/>
      <c r="E2456" s="13"/>
    </row>
    <row r="2457" spans="1:5" x14ac:dyDescent="0.3">
      <c r="A2457" s="13"/>
      <c r="B2457" s="13"/>
      <c r="C2457" s="13"/>
      <c r="D2457" s="13"/>
      <c r="E2457" s="13"/>
    </row>
    <row r="2458" spans="1:5" x14ac:dyDescent="0.3">
      <c r="A2458" s="13"/>
      <c r="B2458" s="13"/>
      <c r="C2458" s="13"/>
      <c r="D2458" s="13"/>
      <c r="E2458" s="13"/>
    </row>
    <row r="2459" spans="1:5" x14ac:dyDescent="0.3">
      <c r="A2459" s="13"/>
      <c r="B2459" s="13"/>
      <c r="C2459" s="13"/>
      <c r="D2459" s="13"/>
      <c r="E2459" s="13"/>
    </row>
    <row r="2460" spans="1:5" x14ac:dyDescent="0.3">
      <c r="A2460" s="13"/>
      <c r="B2460" s="13"/>
      <c r="C2460" s="13"/>
      <c r="D2460" s="13"/>
      <c r="E2460" s="13"/>
    </row>
    <row r="2461" spans="1:5" x14ac:dyDescent="0.3">
      <c r="A2461" s="13"/>
      <c r="B2461" s="13"/>
      <c r="C2461" s="13"/>
      <c r="D2461" s="13"/>
      <c r="E2461" s="13"/>
    </row>
    <row r="2462" spans="1:5" x14ac:dyDescent="0.3">
      <c r="A2462" s="13"/>
      <c r="B2462" s="13"/>
      <c r="C2462" s="13"/>
      <c r="D2462" s="13"/>
      <c r="E2462" s="13"/>
    </row>
    <row r="2463" spans="1:5" x14ac:dyDescent="0.3">
      <c r="A2463" s="13"/>
      <c r="B2463" s="13"/>
      <c r="C2463" s="13"/>
      <c r="D2463" s="13"/>
      <c r="E2463" s="13"/>
    </row>
    <row r="2464" spans="1:5" x14ac:dyDescent="0.3">
      <c r="A2464" s="13"/>
      <c r="B2464" s="13"/>
      <c r="C2464" s="13"/>
      <c r="D2464" s="13"/>
      <c r="E2464" s="13"/>
    </row>
    <row r="2465" spans="1:5" x14ac:dyDescent="0.3">
      <c r="A2465" s="13"/>
      <c r="B2465" s="13"/>
      <c r="C2465" s="13"/>
      <c r="D2465" s="13"/>
      <c r="E2465" s="13"/>
    </row>
    <row r="2466" spans="1:5" x14ac:dyDescent="0.3">
      <c r="A2466" s="13"/>
      <c r="B2466" s="13"/>
      <c r="C2466" s="13"/>
      <c r="D2466" s="13"/>
      <c r="E2466" s="13"/>
    </row>
    <row r="2467" spans="1:5" x14ac:dyDescent="0.3">
      <c r="A2467" s="13"/>
      <c r="B2467" s="13"/>
      <c r="C2467" s="13"/>
      <c r="D2467" s="13"/>
      <c r="E2467" s="13"/>
    </row>
    <row r="2468" spans="1:5" x14ac:dyDescent="0.3">
      <c r="A2468" s="13"/>
      <c r="B2468" s="13"/>
      <c r="C2468" s="13"/>
      <c r="D2468" s="13"/>
      <c r="E2468" s="13"/>
    </row>
    <row r="2469" spans="1:5" x14ac:dyDescent="0.3">
      <c r="A2469" s="13"/>
      <c r="B2469" s="13"/>
      <c r="C2469" s="13"/>
      <c r="D2469" s="13"/>
      <c r="E2469" s="13"/>
    </row>
    <row r="2470" spans="1:5" x14ac:dyDescent="0.3">
      <c r="A2470" s="13"/>
      <c r="B2470" s="13"/>
      <c r="C2470" s="13"/>
      <c r="D2470" s="13"/>
      <c r="E2470" s="13"/>
    </row>
    <row r="2471" spans="1:5" x14ac:dyDescent="0.3">
      <c r="A2471" s="13"/>
      <c r="B2471" s="13"/>
      <c r="C2471" s="13"/>
      <c r="D2471" s="13"/>
      <c r="E2471" s="13"/>
    </row>
    <row r="2472" spans="1:5" x14ac:dyDescent="0.3">
      <c r="A2472" s="13"/>
      <c r="B2472" s="13"/>
      <c r="C2472" s="13"/>
      <c r="D2472" s="13"/>
      <c r="E2472" s="13"/>
    </row>
    <row r="2473" spans="1:5" x14ac:dyDescent="0.3">
      <c r="A2473" s="13"/>
      <c r="B2473" s="13"/>
      <c r="C2473" s="13"/>
      <c r="D2473" s="13"/>
      <c r="E2473" s="13"/>
    </row>
    <row r="2474" spans="1:5" x14ac:dyDescent="0.3">
      <c r="A2474" s="13"/>
      <c r="B2474" s="13"/>
      <c r="C2474" s="13"/>
      <c r="D2474" s="13"/>
      <c r="E2474" s="13"/>
    </row>
    <row r="2475" spans="1:5" x14ac:dyDescent="0.3">
      <c r="A2475" s="13"/>
      <c r="B2475" s="13"/>
      <c r="C2475" s="13"/>
      <c r="D2475" s="13"/>
      <c r="E2475" s="13"/>
    </row>
    <row r="2476" spans="1:5" x14ac:dyDescent="0.3">
      <c r="A2476" s="13"/>
      <c r="B2476" s="13"/>
      <c r="C2476" s="13"/>
      <c r="D2476" s="13"/>
      <c r="E2476" s="13"/>
    </row>
    <row r="2477" spans="1:5" x14ac:dyDescent="0.3">
      <c r="A2477" s="13"/>
      <c r="B2477" s="13"/>
      <c r="C2477" s="13"/>
      <c r="D2477" s="13"/>
      <c r="E2477" s="13"/>
    </row>
    <row r="2478" spans="1:5" x14ac:dyDescent="0.3">
      <c r="A2478" s="13"/>
      <c r="B2478" s="13"/>
      <c r="C2478" s="13"/>
      <c r="D2478" s="13"/>
      <c r="E2478" s="13"/>
    </row>
    <row r="2479" spans="1:5" x14ac:dyDescent="0.3">
      <c r="A2479" s="13"/>
      <c r="B2479" s="13"/>
      <c r="C2479" s="13"/>
      <c r="D2479" s="13"/>
      <c r="E2479" s="13"/>
    </row>
    <row r="2480" spans="1:5" x14ac:dyDescent="0.3">
      <c r="A2480" s="13"/>
      <c r="B2480" s="13"/>
      <c r="C2480" s="13"/>
      <c r="D2480" s="13"/>
      <c r="E2480" s="13"/>
    </row>
    <row r="2481" spans="1:5" x14ac:dyDescent="0.3">
      <c r="A2481" s="13"/>
      <c r="B2481" s="13"/>
      <c r="C2481" s="13"/>
      <c r="D2481" s="13"/>
      <c r="E2481" s="13"/>
    </row>
    <row r="2482" spans="1:5" x14ac:dyDescent="0.3">
      <c r="A2482" s="13"/>
      <c r="B2482" s="13"/>
      <c r="C2482" s="13"/>
      <c r="D2482" s="13"/>
      <c r="E2482" s="13"/>
    </row>
    <row r="2483" spans="1:5" x14ac:dyDescent="0.3">
      <c r="A2483" s="13"/>
      <c r="B2483" s="13"/>
      <c r="C2483" s="13"/>
      <c r="D2483" s="13"/>
      <c r="E2483" s="13"/>
    </row>
    <row r="2484" spans="1:5" x14ac:dyDescent="0.3">
      <c r="A2484" s="13"/>
      <c r="B2484" s="13"/>
      <c r="C2484" s="13"/>
      <c r="D2484" s="13"/>
      <c r="E2484" s="13"/>
    </row>
    <row r="2485" spans="1:5" x14ac:dyDescent="0.3">
      <c r="A2485" s="13"/>
      <c r="B2485" s="13"/>
      <c r="C2485" s="13"/>
      <c r="D2485" s="13"/>
      <c r="E2485" s="13"/>
    </row>
    <row r="2486" spans="1:5" x14ac:dyDescent="0.3">
      <c r="A2486" s="13"/>
      <c r="B2486" s="13"/>
      <c r="C2486" s="13"/>
      <c r="D2486" s="13"/>
      <c r="E2486" s="13"/>
    </row>
    <row r="2487" spans="1:5" x14ac:dyDescent="0.3">
      <c r="A2487" s="13"/>
      <c r="B2487" s="13"/>
      <c r="C2487" s="13"/>
      <c r="D2487" s="13"/>
      <c r="E2487" s="13"/>
    </row>
    <row r="2488" spans="1:5" x14ac:dyDescent="0.3">
      <c r="A2488" s="13"/>
      <c r="B2488" s="13"/>
      <c r="C2488" s="13"/>
      <c r="D2488" s="13"/>
      <c r="E2488" s="13"/>
    </row>
    <row r="2489" spans="1:5" x14ac:dyDescent="0.3">
      <c r="A2489" s="13"/>
      <c r="B2489" s="13"/>
      <c r="C2489" s="13"/>
      <c r="D2489" s="13"/>
      <c r="E2489" s="13"/>
    </row>
    <row r="2490" spans="1:5" x14ac:dyDescent="0.3">
      <c r="A2490" s="13"/>
      <c r="B2490" s="13"/>
      <c r="C2490" s="13"/>
      <c r="D2490" s="13"/>
      <c r="E2490" s="13"/>
    </row>
    <row r="2491" spans="1:5" x14ac:dyDescent="0.3">
      <c r="A2491" s="13"/>
      <c r="B2491" s="13"/>
      <c r="C2491" s="13"/>
      <c r="D2491" s="13"/>
      <c r="E2491" s="13"/>
    </row>
    <row r="2492" spans="1:5" x14ac:dyDescent="0.3">
      <c r="A2492" s="13"/>
      <c r="B2492" s="13"/>
      <c r="C2492" s="13"/>
      <c r="D2492" s="13"/>
      <c r="E2492" s="13"/>
    </row>
    <row r="2493" spans="1:5" x14ac:dyDescent="0.3">
      <c r="A2493" s="13"/>
      <c r="B2493" s="13"/>
      <c r="C2493" s="13"/>
      <c r="D2493" s="13"/>
      <c r="E2493" s="13"/>
    </row>
    <row r="2494" spans="1:5" x14ac:dyDescent="0.3">
      <c r="A2494" s="13"/>
      <c r="B2494" s="13"/>
      <c r="C2494" s="13"/>
      <c r="D2494" s="13"/>
      <c r="E2494" s="13"/>
    </row>
    <row r="2495" spans="1:5" x14ac:dyDescent="0.3">
      <c r="A2495" s="13"/>
      <c r="B2495" s="13"/>
      <c r="C2495" s="13"/>
      <c r="D2495" s="13"/>
      <c r="E2495" s="13"/>
    </row>
    <row r="2496" spans="1:5" x14ac:dyDescent="0.3">
      <c r="A2496" s="13"/>
      <c r="B2496" s="13"/>
      <c r="C2496" s="13"/>
      <c r="D2496" s="13"/>
      <c r="E2496" s="13"/>
    </row>
    <row r="2497" spans="1:5" x14ac:dyDescent="0.3">
      <c r="A2497" s="13"/>
      <c r="B2497" s="13"/>
      <c r="C2497" s="13"/>
      <c r="D2497" s="13"/>
      <c r="E2497" s="13"/>
    </row>
    <row r="2498" spans="1:5" x14ac:dyDescent="0.3">
      <c r="A2498" s="13"/>
      <c r="B2498" s="13"/>
      <c r="C2498" s="13"/>
      <c r="D2498" s="13"/>
      <c r="E2498" s="13"/>
    </row>
    <row r="2499" spans="1:5" x14ac:dyDescent="0.3">
      <c r="A2499" s="13"/>
      <c r="B2499" s="13"/>
      <c r="C2499" s="13"/>
      <c r="D2499" s="13"/>
      <c r="E2499" s="13"/>
    </row>
    <row r="2500" spans="1:5" x14ac:dyDescent="0.3">
      <c r="A2500" s="13"/>
      <c r="B2500" s="13"/>
      <c r="C2500" s="13"/>
      <c r="D2500" s="13"/>
      <c r="E2500" s="13"/>
    </row>
    <row r="2501" spans="1:5" x14ac:dyDescent="0.3">
      <c r="A2501" s="13"/>
      <c r="B2501" s="13"/>
      <c r="C2501" s="13"/>
      <c r="D2501" s="13"/>
      <c r="E2501" s="13"/>
    </row>
    <row r="2502" spans="1:5" x14ac:dyDescent="0.3">
      <c r="A2502" s="13"/>
      <c r="B2502" s="13"/>
      <c r="C2502" s="13"/>
      <c r="D2502" s="13"/>
      <c r="E2502" s="13"/>
    </row>
    <row r="2503" spans="1:5" x14ac:dyDescent="0.3">
      <c r="A2503" s="13"/>
      <c r="B2503" s="13"/>
      <c r="C2503" s="13"/>
      <c r="D2503" s="13"/>
      <c r="E2503" s="13"/>
    </row>
    <row r="2504" spans="1:5" x14ac:dyDescent="0.3">
      <c r="A2504" s="13"/>
      <c r="B2504" s="13"/>
      <c r="C2504" s="13"/>
      <c r="D2504" s="13"/>
      <c r="E2504" s="13"/>
    </row>
    <row r="2505" spans="1:5" x14ac:dyDescent="0.3">
      <c r="A2505" s="13"/>
      <c r="B2505" s="13"/>
      <c r="C2505" s="13"/>
      <c r="D2505" s="13"/>
      <c r="E2505" s="13"/>
    </row>
    <row r="2506" spans="1:5" x14ac:dyDescent="0.3">
      <c r="A2506" s="13"/>
      <c r="B2506" s="13"/>
      <c r="C2506" s="13"/>
      <c r="D2506" s="13"/>
      <c r="E2506" s="13"/>
    </row>
    <row r="2507" spans="1:5" x14ac:dyDescent="0.3">
      <c r="A2507" s="13"/>
      <c r="B2507" s="13"/>
      <c r="C2507" s="13"/>
      <c r="D2507" s="13"/>
      <c r="E2507" s="13"/>
    </row>
    <row r="2508" spans="1:5" x14ac:dyDescent="0.3">
      <c r="A2508" s="13"/>
      <c r="B2508" s="13"/>
      <c r="C2508" s="13"/>
      <c r="D2508" s="13"/>
      <c r="E2508" s="13"/>
    </row>
    <row r="2509" spans="1:5" x14ac:dyDescent="0.3">
      <c r="A2509" s="13"/>
      <c r="B2509" s="13"/>
      <c r="C2509" s="13"/>
      <c r="D2509" s="13"/>
      <c r="E2509" s="13"/>
    </row>
    <row r="2510" spans="1:5" x14ac:dyDescent="0.3">
      <c r="A2510" s="13"/>
      <c r="B2510" s="13"/>
      <c r="C2510" s="13"/>
      <c r="D2510" s="13"/>
      <c r="E2510" s="13"/>
    </row>
    <row r="2511" spans="1:5" x14ac:dyDescent="0.3">
      <c r="A2511" s="13"/>
      <c r="B2511" s="13"/>
      <c r="C2511" s="13"/>
      <c r="D2511" s="13"/>
      <c r="E2511" s="13"/>
    </row>
    <row r="2512" spans="1:5" x14ac:dyDescent="0.3">
      <c r="A2512" s="13"/>
      <c r="B2512" s="13"/>
      <c r="C2512" s="13"/>
      <c r="D2512" s="13"/>
      <c r="E2512" s="13"/>
    </row>
    <row r="2513" spans="1:5" x14ac:dyDescent="0.3">
      <c r="A2513" s="13"/>
      <c r="B2513" s="13"/>
      <c r="C2513" s="13"/>
      <c r="D2513" s="13"/>
      <c r="E2513" s="13"/>
    </row>
    <row r="2514" spans="1:5" x14ac:dyDescent="0.3">
      <c r="A2514" s="13"/>
      <c r="B2514" s="13"/>
      <c r="C2514" s="13"/>
      <c r="D2514" s="13"/>
      <c r="E2514" s="13"/>
    </row>
    <row r="2515" spans="1:5" x14ac:dyDescent="0.3">
      <c r="A2515" s="13"/>
      <c r="B2515" s="13"/>
      <c r="C2515" s="13"/>
      <c r="D2515" s="13"/>
      <c r="E2515" s="13"/>
    </row>
    <row r="2516" spans="1:5" x14ac:dyDescent="0.3">
      <c r="A2516" s="13"/>
      <c r="B2516" s="13"/>
      <c r="C2516" s="13"/>
      <c r="D2516" s="13"/>
      <c r="E2516" s="13"/>
    </row>
    <row r="2517" spans="1:5" x14ac:dyDescent="0.3">
      <c r="A2517" s="13"/>
      <c r="B2517" s="13"/>
      <c r="C2517" s="13"/>
      <c r="D2517" s="13"/>
      <c r="E2517" s="13"/>
    </row>
    <row r="2518" spans="1:5" x14ac:dyDescent="0.3">
      <c r="A2518" s="13"/>
      <c r="B2518" s="13"/>
      <c r="C2518" s="13"/>
      <c r="D2518" s="13"/>
      <c r="E2518" s="13"/>
    </row>
    <row r="2519" spans="1:5" x14ac:dyDescent="0.3">
      <c r="A2519" s="13"/>
      <c r="B2519" s="13"/>
      <c r="C2519" s="13"/>
      <c r="D2519" s="13"/>
      <c r="E2519" s="13"/>
    </row>
    <row r="2520" spans="1:5" x14ac:dyDescent="0.3">
      <c r="A2520" s="13"/>
      <c r="B2520" s="13"/>
      <c r="C2520" s="13"/>
      <c r="D2520" s="13"/>
      <c r="E2520" s="13"/>
    </row>
    <row r="2521" spans="1:5" x14ac:dyDescent="0.3">
      <c r="A2521" s="13"/>
      <c r="B2521" s="13"/>
      <c r="C2521" s="13"/>
      <c r="D2521" s="13"/>
      <c r="E2521" s="13"/>
    </row>
    <row r="2522" spans="1:5" x14ac:dyDescent="0.3">
      <c r="A2522" s="13"/>
      <c r="B2522" s="13"/>
      <c r="C2522" s="13"/>
      <c r="D2522" s="13"/>
      <c r="E2522" s="13"/>
    </row>
    <row r="2523" spans="1:5" x14ac:dyDescent="0.3">
      <c r="A2523" s="13"/>
      <c r="B2523" s="13"/>
      <c r="C2523" s="13"/>
      <c r="D2523" s="13"/>
      <c r="E2523" s="13"/>
    </row>
    <row r="2524" spans="1:5" x14ac:dyDescent="0.3">
      <c r="A2524" s="13"/>
      <c r="B2524" s="13"/>
      <c r="C2524" s="13"/>
      <c r="D2524" s="13"/>
      <c r="E2524" s="13"/>
    </row>
    <row r="2525" spans="1:5" x14ac:dyDescent="0.3">
      <c r="A2525" s="13"/>
      <c r="B2525" s="13"/>
      <c r="C2525" s="13"/>
      <c r="D2525" s="13"/>
      <c r="E2525" s="13"/>
    </row>
    <row r="2526" spans="1:5" x14ac:dyDescent="0.3">
      <c r="A2526" s="13"/>
      <c r="B2526" s="13"/>
      <c r="C2526" s="13"/>
      <c r="D2526" s="13"/>
      <c r="E2526" s="13"/>
    </row>
    <row r="2527" spans="1:5" x14ac:dyDescent="0.3">
      <c r="A2527" s="13"/>
      <c r="B2527" s="13"/>
      <c r="C2527" s="13"/>
      <c r="D2527" s="13"/>
      <c r="E2527" s="13"/>
    </row>
    <row r="2528" spans="1:5" x14ac:dyDescent="0.3">
      <c r="A2528" s="13"/>
      <c r="B2528" s="13"/>
      <c r="C2528" s="13"/>
      <c r="D2528" s="13"/>
      <c r="E2528" s="13"/>
    </row>
    <row r="2529" spans="1:5" x14ac:dyDescent="0.3">
      <c r="A2529" s="13"/>
      <c r="B2529" s="13"/>
      <c r="C2529" s="13"/>
      <c r="D2529" s="13"/>
      <c r="E2529" s="13"/>
    </row>
    <row r="2530" spans="1:5" x14ac:dyDescent="0.3">
      <c r="A2530" s="13"/>
      <c r="B2530" s="13"/>
      <c r="C2530" s="13"/>
      <c r="D2530" s="13"/>
      <c r="E2530" s="13"/>
    </row>
    <row r="2531" spans="1:5" x14ac:dyDescent="0.3">
      <c r="A2531" s="13"/>
      <c r="B2531" s="13"/>
      <c r="C2531" s="13"/>
      <c r="D2531" s="13"/>
      <c r="E2531" s="13"/>
    </row>
    <row r="2532" spans="1:5" x14ac:dyDescent="0.3">
      <c r="A2532" s="13"/>
      <c r="B2532" s="13"/>
      <c r="C2532" s="13"/>
      <c r="D2532" s="13"/>
      <c r="E2532" s="13"/>
    </row>
    <row r="2533" spans="1:5" x14ac:dyDescent="0.3">
      <c r="A2533" s="13"/>
      <c r="B2533" s="13"/>
      <c r="C2533" s="13"/>
      <c r="D2533" s="13"/>
      <c r="E2533" s="13"/>
    </row>
    <row r="2534" spans="1:5" x14ac:dyDescent="0.3">
      <c r="A2534" s="13"/>
      <c r="B2534" s="13"/>
      <c r="C2534" s="13"/>
      <c r="D2534" s="13"/>
      <c r="E2534" s="13"/>
    </row>
    <row r="2535" spans="1:5" x14ac:dyDescent="0.3">
      <c r="A2535" s="13"/>
      <c r="B2535" s="13"/>
      <c r="C2535" s="13"/>
      <c r="D2535" s="13"/>
      <c r="E2535" s="13"/>
    </row>
    <row r="2536" spans="1:5" x14ac:dyDescent="0.3">
      <c r="A2536" s="13"/>
      <c r="B2536" s="13"/>
      <c r="C2536" s="13"/>
      <c r="D2536" s="13"/>
      <c r="E2536" s="13"/>
    </row>
    <row r="2537" spans="1:5" x14ac:dyDescent="0.3">
      <c r="A2537" s="13"/>
      <c r="B2537" s="13"/>
      <c r="C2537" s="13"/>
      <c r="D2537" s="13"/>
      <c r="E2537" s="13"/>
    </row>
    <row r="2538" spans="1:5" x14ac:dyDescent="0.3">
      <c r="A2538" s="13"/>
      <c r="B2538" s="13"/>
      <c r="C2538" s="13"/>
      <c r="D2538" s="13"/>
      <c r="E2538" s="13"/>
    </row>
    <row r="2539" spans="1:5" x14ac:dyDescent="0.3">
      <c r="A2539" s="13"/>
      <c r="B2539" s="13"/>
      <c r="C2539" s="13"/>
      <c r="D2539" s="13"/>
      <c r="E2539" s="13"/>
    </row>
    <row r="2540" spans="1:5" x14ac:dyDescent="0.3">
      <c r="A2540" s="13"/>
      <c r="B2540" s="13"/>
      <c r="C2540" s="13"/>
      <c r="D2540" s="13"/>
      <c r="E2540" s="13"/>
    </row>
    <row r="2541" spans="1:5" x14ac:dyDescent="0.3">
      <c r="A2541" s="13"/>
      <c r="B2541" s="13"/>
      <c r="C2541" s="13"/>
      <c r="D2541" s="13"/>
      <c r="E2541" s="13"/>
    </row>
    <row r="2542" spans="1:5" x14ac:dyDescent="0.3">
      <c r="A2542" s="13"/>
      <c r="B2542" s="13"/>
      <c r="C2542" s="13"/>
      <c r="D2542" s="13"/>
      <c r="E2542" s="13"/>
    </row>
    <row r="2543" spans="1:5" x14ac:dyDescent="0.3">
      <c r="A2543" s="13"/>
      <c r="B2543" s="13"/>
      <c r="C2543" s="13"/>
      <c r="D2543" s="13"/>
      <c r="E2543" s="13"/>
    </row>
    <row r="2544" spans="1:5" x14ac:dyDescent="0.3">
      <c r="A2544" s="13"/>
      <c r="B2544" s="13"/>
      <c r="C2544" s="13"/>
      <c r="D2544" s="13"/>
      <c r="E2544" s="13"/>
    </row>
    <row r="2545" spans="1:5" x14ac:dyDescent="0.3">
      <c r="A2545" s="13"/>
      <c r="B2545" s="13"/>
      <c r="C2545" s="13"/>
      <c r="D2545" s="13"/>
      <c r="E2545" s="13"/>
    </row>
    <row r="2546" spans="1:5" x14ac:dyDescent="0.3">
      <c r="A2546" s="13"/>
      <c r="B2546" s="13"/>
      <c r="C2546" s="13"/>
      <c r="D2546" s="13"/>
      <c r="E2546" s="13"/>
    </row>
    <row r="2547" spans="1:5" x14ac:dyDescent="0.3">
      <c r="A2547" s="13"/>
      <c r="B2547" s="13"/>
      <c r="C2547" s="13"/>
      <c r="D2547" s="13"/>
      <c r="E2547" s="13"/>
    </row>
    <row r="2548" spans="1:5" x14ac:dyDescent="0.3">
      <c r="A2548" s="13"/>
      <c r="B2548" s="13"/>
      <c r="C2548" s="13"/>
      <c r="D2548" s="13"/>
      <c r="E2548" s="13"/>
    </row>
    <row r="2549" spans="1:5" x14ac:dyDescent="0.3">
      <c r="A2549" s="13"/>
      <c r="B2549" s="13"/>
      <c r="C2549" s="13"/>
      <c r="D2549" s="13"/>
      <c r="E2549" s="13"/>
    </row>
    <row r="2550" spans="1:5" x14ac:dyDescent="0.3">
      <c r="A2550" s="13"/>
      <c r="B2550" s="13"/>
      <c r="C2550" s="13"/>
      <c r="D2550" s="13"/>
      <c r="E2550" s="13"/>
    </row>
    <row r="2551" spans="1:5" x14ac:dyDescent="0.3">
      <c r="A2551" s="13"/>
      <c r="B2551" s="13"/>
      <c r="C2551" s="13"/>
      <c r="D2551" s="13"/>
      <c r="E2551" s="13"/>
    </row>
    <row r="2552" spans="1:5" x14ac:dyDescent="0.3">
      <c r="A2552" s="13"/>
      <c r="B2552" s="13"/>
      <c r="C2552" s="13"/>
      <c r="D2552" s="13"/>
      <c r="E2552" s="13"/>
    </row>
    <row r="2553" spans="1:5" x14ac:dyDescent="0.3">
      <c r="A2553" s="13"/>
      <c r="B2553" s="13"/>
      <c r="C2553" s="13"/>
      <c r="D2553" s="13"/>
      <c r="E2553" s="13"/>
    </row>
    <row r="2554" spans="1:5" x14ac:dyDescent="0.3">
      <c r="A2554" s="13"/>
      <c r="B2554" s="13"/>
      <c r="C2554" s="13"/>
      <c r="D2554" s="13"/>
      <c r="E2554" s="13"/>
    </row>
    <row r="2555" spans="1:5" x14ac:dyDescent="0.3">
      <c r="A2555" s="13"/>
      <c r="B2555" s="13"/>
      <c r="C2555" s="13"/>
      <c r="D2555" s="13"/>
      <c r="E2555" s="13"/>
    </row>
    <row r="2556" spans="1:5" x14ac:dyDescent="0.3">
      <c r="A2556" s="13"/>
      <c r="B2556" s="13"/>
      <c r="C2556" s="13"/>
      <c r="D2556" s="13"/>
      <c r="E2556" s="13"/>
    </row>
    <row r="2557" spans="1:5" x14ac:dyDescent="0.3">
      <c r="A2557" s="13"/>
      <c r="B2557" s="13"/>
      <c r="C2557" s="13"/>
      <c r="D2557" s="13"/>
      <c r="E2557" s="13"/>
    </row>
    <row r="2558" spans="1:5" x14ac:dyDescent="0.3">
      <c r="A2558" s="13"/>
      <c r="B2558" s="13"/>
      <c r="C2558" s="13"/>
      <c r="D2558" s="13"/>
      <c r="E2558" s="13"/>
    </row>
    <row r="2559" spans="1:5" x14ac:dyDescent="0.3">
      <c r="A2559" s="13"/>
      <c r="B2559" s="13"/>
      <c r="C2559" s="13"/>
      <c r="D2559" s="13"/>
      <c r="E2559" s="13"/>
    </row>
    <row r="2560" spans="1:5" x14ac:dyDescent="0.3">
      <c r="A2560" s="13"/>
      <c r="B2560" s="13"/>
      <c r="C2560" s="13"/>
      <c r="D2560" s="13"/>
      <c r="E2560" s="13"/>
    </row>
    <row r="2561" spans="1:5" x14ac:dyDescent="0.3">
      <c r="A2561" s="13"/>
      <c r="B2561" s="13"/>
      <c r="C2561" s="13"/>
      <c r="D2561" s="13"/>
      <c r="E2561" s="13"/>
    </row>
    <row r="2562" spans="1:5" x14ac:dyDescent="0.3">
      <c r="A2562" s="13"/>
      <c r="B2562" s="13"/>
      <c r="C2562" s="13"/>
      <c r="D2562" s="13"/>
      <c r="E2562" s="13"/>
    </row>
    <row r="2563" spans="1:5" x14ac:dyDescent="0.3">
      <c r="A2563" s="13"/>
      <c r="B2563" s="13"/>
      <c r="C2563" s="13"/>
      <c r="D2563" s="13"/>
      <c r="E2563" s="13"/>
    </row>
    <row r="2564" spans="1:5" x14ac:dyDescent="0.3">
      <c r="A2564" s="13"/>
      <c r="B2564" s="13"/>
      <c r="C2564" s="13"/>
      <c r="D2564" s="13"/>
      <c r="E2564" s="13"/>
    </row>
    <row r="2565" spans="1:5" x14ac:dyDescent="0.3">
      <c r="A2565" s="13"/>
      <c r="B2565" s="13"/>
      <c r="C2565" s="13"/>
      <c r="D2565" s="13"/>
      <c r="E2565" s="13"/>
    </row>
    <row r="2566" spans="1:5" x14ac:dyDescent="0.3">
      <c r="A2566" s="13"/>
      <c r="B2566" s="13"/>
      <c r="C2566" s="13"/>
      <c r="D2566" s="13"/>
      <c r="E2566" s="13"/>
    </row>
    <row r="2567" spans="1:5" x14ac:dyDescent="0.3">
      <c r="A2567" s="13"/>
      <c r="B2567" s="13"/>
      <c r="C2567" s="13"/>
      <c r="D2567" s="13"/>
      <c r="E2567" s="13"/>
    </row>
    <row r="2568" spans="1:5" x14ac:dyDescent="0.3">
      <c r="A2568" s="13"/>
      <c r="B2568" s="13"/>
      <c r="C2568" s="13"/>
      <c r="D2568" s="13"/>
      <c r="E2568" s="13"/>
    </row>
    <row r="2569" spans="1:5" x14ac:dyDescent="0.3">
      <c r="A2569" s="13"/>
      <c r="B2569" s="13"/>
      <c r="C2569" s="13"/>
      <c r="D2569" s="13"/>
      <c r="E2569" s="13"/>
    </row>
    <row r="2570" spans="1:5" x14ac:dyDescent="0.3">
      <c r="A2570" s="13"/>
      <c r="B2570" s="13"/>
      <c r="C2570" s="13"/>
      <c r="D2570" s="13"/>
      <c r="E2570" s="13"/>
    </row>
    <row r="2571" spans="1:5" x14ac:dyDescent="0.3">
      <c r="A2571" s="13"/>
      <c r="B2571" s="13"/>
      <c r="C2571" s="13"/>
      <c r="D2571" s="13"/>
      <c r="E2571" s="13"/>
    </row>
    <row r="2572" spans="1:5" x14ac:dyDescent="0.3">
      <c r="A2572" s="13"/>
      <c r="B2572" s="13"/>
      <c r="C2572" s="13"/>
      <c r="D2572" s="13"/>
      <c r="E2572" s="13"/>
    </row>
    <row r="2573" spans="1:5" x14ac:dyDescent="0.3">
      <c r="A2573" s="13"/>
      <c r="B2573" s="13"/>
      <c r="C2573" s="13"/>
      <c r="D2573" s="13"/>
      <c r="E2573" s="13"/>
    </row>
    <row r="2574" spans="1:5" x14ac:dyDescent="0.3">
      <c r="A2574" s="13"/>
      <c r="B2574" s="13"/>
      <c r="C2574" s="13"/>
      <c r="D2574" s="13"/>
      <c r="E2574" s="13"/>
    </row>
    <row r="2575" spans="1:5" x14ac:dyDescent="0.3">
      <c r="A2575" s="13"/>
      <c r="B2575" s="13"/>
      <c r="C2575" s="13"/>
      <c r="D2575" s="13"/>
      <c r="E2575" s="13"/>
    </row>
    <row r="2576" spans="1:5" x14ac:dyDescent="0.3">
      <c r="A2576" s="13"/>
      <c r="B2576" s="13"/>
      <c r="C2576" s="13"/>
      <c r="D2576" s="13"/>
      <c r="E2576" s="13"/>
    </row>
    <row r="2577" spans="1:5" x14ac:dyDescent="0.3">
      <c r="A2577" s="13"/>
      <c r="B2577" s="13"/>
      <c r="C2577" s="13"/>
      <c r="D2577" s="13"/>
      <c r="E2577" s="13"/>
    </row>
    <row r="2578" spans="1:5" x14ac:dyDescent="0.3">
      <c r="A2578" s="13"/>
      <c r="B2578" s="13"/>
      <c r="C2578" s="13"/>
      <c r="D2578" s="13"/>
      <c r="E2578" s="13"/>
    </row>
    <row r="2579" spans="1:5" x14ac:dyDescent="0.3">
      <c r="A2579" s="13"/>
      <c r="B2579" s="13"/>
      <c r="C2579" s="13"/>
      <c r="D2579" s="13"/>
      <c r="E2579" s="13"/>
    </row>
    <row r="2580" spans="1:5" x14ac:dyDescent="0.3">
      <c r="A2580" s="13"/>
      <c r="B2580" s="13"/>
      <c r="C2580" s="13"/>
      <c r="D2580" s="13"/>
      <c r="E2580" s="13"/>
    </row>
    <row r="2581" spans="1:5" x14ac:dyDescent="0.3">
      <c r="A2581" s="13"/>
      <c r="B2581" s="13"/>
      <c r="C2581" s="13"/>
      <c r="D2581" s="13"/>
      <c r="E2581" s="13"/>
    </row>
    <row r="2582" spans="1:5" x14ac:dyDescent="0.3">
      <c r="A2582" s="13"/>
      <c r="B2582" s="13"/>
      <c r="C2582" s="13"/>
      <c r="D2582" s="13"/>
      <c r="E2582" s="13"/>
    </row>
    <row r="2583" spans="1:5" x14ac:dyDescent="0.3">
      <c r="A2583" s="13"/>
      <c r="B2583" s="13"/>
      <c r="C2583" s="13"/>
      <c r="D2583" s="13"/>
      <c r="E2583" s="13"/>
    </row>
    <row r="2584" spans="1:5" x14ac:dyDescent="0.3">
      <c r="A2584" s="13"/>
      <c r="B2584" s="13"/>
      <c r="C2584" s="13"/>
      <c r="D2584" s="13"/>
      <c r="E2584" s="13"/>
    </row>
    <row r="2585" spans="1:5" x14ac:dyDescent="0.3">
      <c r="A2585" s="13"/>
      <c r="B2585" s="13"/>
      <c r="C2585" s="13"/>
      <c r="D2585" s="13"/>
      <c r="E2585" s="13"/>
    </row>
    <row r="2586" spans="1:5" x14ac:dyDescent="0.3">
      <c r="A2586" s="13"/>
      <c r="B2586" s="13"/>
      <c r="C2586" s="13"/>
      <c r="D2586" s="13"/>
      <c r="E2586" s="13"/>
    </row>
    <row r="2587" spans="1:5" x14ac:dyDescent="0.3">
      <c r="A2587" s="13"/>
      <c r="B2587" s="13"/>
      <c r="C2587" s="13"/>
      <c r="D2587" s="13"/>
      <c r="E2587" s="13"/>
    </row>
    <row r="2588" spans="1:5" x14ac:dyDescent="0.3">
      <c r="A2588" s="13"/>
      <c r="B2588" s="13"/>
      <c r="C2588" s="13"/>
      <c r="D2588" s="13"/>
      <c r="E2588" s="13"/>
    </row>
    <row r="2589" spans="1:5" x14ac:dyDescent="0.3">
      <c r="A2589" s="13"/>
      <c r="B2589" s="13"/>
      <c r="C2589" s="13"/>
      <c r="D2589" s="13"/>
      <c r="E2589" s="13"/>
    </row>
    <row r="2590" spans="1:5" x14ac:dyDescent="0.3">
      <c r="A2590" s="13"/>
      <c r="B2590" s="13"/>
      <c r="C2590" s="13"/>
      <c r="D2590" s="13"/>
      <c r="E2590" s="13"/>
    </row>
    <row r="2591" spans="1:5" x14ac:dyDescent="0.3">
      <c r="A2591" s="13"/>
      <c r="B2591" s="13"/>
      <c r="C2591" s="13"/>
      <c r="D2591" s="13"/>
      <c r="E2591" s="13"/>
    </row>
    <row r="2592" spans="1:5" x14ac:dyDescent="0.3">
      <c r="A2592" s="13"/>
      <c r="B2592" s="13"/>
      <c r="C2592" s="13"/>
      <c r="D2592" s="13"/>
      <c r="E2592" s="13"/>
    </row>
    <row r="2593" spans="1:5" x14ac:dyDescent="0.3">
      <c r="A2593" s="13"/>
      <c r="B2593" s="13"/>
      <c r="C2593" s="13"/>
      <c r="D2593" s="13"/>
      <c r="E2593" s="13"/>
    </row>
    <row r="2594" spans="1:5" x14ac:dyDescent="0.3">
      <c r="A2594" s="13"/>
      <c r="B2594" s="13"/>
      <c r="C2594" s="13"/>
      <c r="D2594" s="13"/>
      <c r="E2594" s="13"/>
    </row>
    <row r="2595" spans="1:5" x14ac:dyDescent="0.3">
      <c r="A2595" s="13"/>
      <c r="B2595" s="13"/>
      <c r="C2595" s="13"/>
      <c r="D2595" s="13"/>
      <c r="E2595" s="13"/>
    </row>
    <row r="2596" spans="1:5" x14ac:dyDescent="0.3">
      <c r="A2596" s="13"/>
      <c r="B2596" s="13"/>
      <c r="C2596" s="13"/>
      <c r="D2596" s="13"/>
      <c r="E2596" s="13"/>
    </row>
    <row r="2597" spans="1:5" x14ac:dyDescent="0.3">
      <c r="A2597" s="13"/>
      <c r="B2597" s="13"/>
      <c r="C2597" s="13"/>
      <c r="D2597" s="13"/>
      <c r="E2597" s="13"/>
    </row>
    <row r="2598" spans="1:5" x14ac:dyDescent="0.3">
      <c r="A2598" s="13"/>
      <c r="B2598" s="13"/>
      <c r="C2598" s="13"/>
      <c r="D2598" s="13"/>
      <c r="E2598" s="13"/>
    </row>
    <row r="2599" spans="1:5" x14ac:dyDescent="0.3">
      <c r="A2599" s="13"/>
      <c r="B2599" s="13"/>
      <c r="C2599" s="13"/>
      <c r="D2599" s="13"/>
      <c r="E2599" s="13"/>
    </row>
    <row r="2600" spans="1:5" x14ac:dyDescent="0.3">
      <c r="A2600" s="13"/>
      <c r="B2600" s="13"/>
      <c r="C2600" s="13"/>
      <c r="D2600" s="13"/>
      <c r="E2600" s="13"/>
    </row>
    <row r="2601" spans="1:5" x14ac:dyDescent="0.3">
      <c r="A2601" s="13"/>
      <c r="B2601" s="13"/>
      <c r="C2601" s="13"/>
      <c r="D2601" s="13"/>
      <c r="E2601" s="13"/>
    </row>
    <row r="2602" spans="1:5" x14ac:dyDescent="0.3">
      <c r="A2602" s="13"/>
      <c r="B2602" s="13"/>
      <c r="C2602" s="13"/>
      <c r="D2602" s="13"/>
      <c r="E2602" s="13"/>
    </row>
    <row r="2603" spans="1:5" x14ac:dyDescent="0.3">
      <c r="A2603" s="13"/>
      <c r="B2603" s="13"/>
      <c r="C2603" s="13"/>
      <c r="D2603" s="13"/>
      <c r="E2603" s="13"/>
    </row>
    <row r="2604" spans="1:5" x14ac:dyDescent="0.3">
      <c r="A2604" s="13"/>
      <c r="B2604" s="13"/>
      <c r="C2604" s="13"/>
      <c r="D2604" s="13"/>
      <c r="E2604" s="13"/>
    </row>
    <row r="2605" spans="1:5" x14ac:dyDescent="0.3">
      <c r="A2605" s="13"/>
      <c r="B2605" s="13"/>
      <c r="C2605" s="13"/>
      <c r="D2605" s="13"/>
      <c r="E2605" s="13"/>
    </row>
    <row r="2606" spans="1:5" x14ac:dyDescent="0.3">
      <c r="A2606" s="13"/>
      <c r="B2606" s="13"/>
      <c r="C2606" s="13"/>
      <c r="D2606" s="13"/>
      <c r="E2606" s="13"/>
    </row>
    <row r="2607" spans="1:5" x14ac:dyDescent="0.3">
      <c r="A2607" s="13"/>
      <c r="B2607" s="13"/>
      <c r="C2607" s="13"/>
      <c r="D2607" s="13"/>
      <c r="E2607" s="13"/>
    </row>
    <row r="2608" spans="1:5" x14ac:dyDescent="0.3">
      <c r="A2608" s="13"/>
      <c r="B2608" s="13"/>
      <c r="C2608" s="13"/>
      <c r="D2608" s="13"/>
      <c r="E2608" s="13"/>
    </row>
    <row r="2609" spans="1:5" x14ac:dyDescent="0.3">
      <c r="A2609" s="13"/>
      <c r="B2609" s="13"/>
      <c r="C2609" s="13"/>
      <c r="D2609" s="13"/>
      <c r="E2609" s="13"/>
    </row>
    <row r="2610" spans="1:5" x14ac:dyDescent="0.3">
      <c r="A2610" s="13"/>
      <c r="B2610" s="13"/>
      <c r="C2610" s="13"/>
      <c r="D2610" s="13"/>
      <c r="E2610" s="13"/>
    </row>
    <row r="2611" spans="1:5" x14ac:dyDescent="0.3">
      <c r="A2611" s="13"/>
      <c r="B2611" s="13"/>
      <c r="C2611" s="13"/>
      <c r="D2611" s="13"/>
      <c r="E2611" s="13"/>
    </row>
    <row r="2612" spans="1:5" x14ac:dyDescent="0.3">
      <c r="A2612" s="13"/>
      <c r="B2612" s="13"/>
      <c r="C2612" s="13"/>
      <c r="D2612" s="13"/>
      <c r="E2612" s="13"/>
    </row>
    <row r="2613" spans="1:5" x14ac:dyDescent="0.3">
      <c r="A2613" s="13"/>
      <c r="B2613" s="13"/>
      <c r="C2613" s="13"/>
      <c r="D2613" s="13"/>
      <c r="E2613" s="13"/>
    </row>
    <row r="2614" spans="1:5" x14ac:dyDescent="0.3">
      <c r="A2614" s="13"/>
      <c r="B2614" s="13"/>
      <c r="C2614" s="13"/>
      <c r="D2614" s="13"/>
      <c r="E2614" s="13"/>
    </row>
    <row r="2615" spans="1:5" x14ac:dyDescent="0.3">
      <c r="A2615" s="13"/>
      <c r="B2615" s="13"/>
      <c r="C2615" s="13"/>
      <c r="D2615" s="13"/>
      <c r="E2615" s="13"/>
    </row>
    <row r="2616" spans="1:5" x14ac:dyDescent="0.3">
      <c r="A2616" s="13"/>
      <c r="B2616" s="13"/>
      <c r="C2616" s="13"/>
      <c r="D2616" s="13"/>
      <c r="E2616" s="13"/>
    </row>
    <row r="2617" spans="1:5" x14ac:dyDescent="0.3">
      <c r="A2617" s="13"/>
      <c r="B2617" s="13"/>
      <c r="C2617" s="13"/>
      <c r="D2617" s="13"/>
      <c r="E2617" s="13"/>
    </row>
    <row r="2618" spans="1:5" x14ac:dyDescent="0.3">
      <c r="A2618" s="13"/>
      <c r="B2618" s="13"/>
      <c r="C2618" s="13"/>
      <c r="D2618" s="13"/>
      <c r="E2618" s="13"/>
    </row>
    <row r="2619" spans="1:5" x14ac:dyDescent="0.3">
      <c r="A2619" s="13"/>
      <c r="B2619" s="13"/>
      <c r="C2619" s="13"/>
      <c r="D2619" s="13"/>
      <c r="E2619" s="13"/>
    </row>
    <row r="2620" spans="1:5" x14ac:dyDescent="0.3">
      <c r="A2620" s="13"/>
      <c r="B2620" s="13"/>
      <c r="C2620" s="13"/>
      <c r="D2620" s="13"/>
      <c r="E2620" s="13"/>
    </row>
    <row r="2621" spans="1:5" x14ac:dyDescent="0.3">
      <c r="A2621" s="13"/>
      <c r="B2621" s="13"/>
      <c r="C2621" s="13"/>
      <c r="D2621" s="13"/>
      <c r="E2621" s="13"/>
    </row>
    <row r="2622" spans="1:5" x14ac:dyDescent="0.3">
      <c r="A2622" s="13"/>
      <c r="B2622" s="13"/>
      <c r="C2622" s="13"/>
      <c r="D2622" s="13"/>
      <c r="E2622" s="13"/>
    </row>
    <row r="2623" spans="1:5" x14ac:dyDescent="0.3">
      <c r="A2623" s="13"/>
      <c r="B2623" s="13"/>
      <c r="C2623" s="13"/>
      <c r="D2623" s="13"/>
      <c r="E2623" s="13"/>
    </row>
    <row r="2624" spans="1:5" x14ac:dyDescent="0.3">
      <c r="A2624" s="13"/>
      <c r="B2624" s="13"/>
      <c r="C2624" s="13"/>
      <c r="D2624" s="13"/>
      <c r="E2624" s="13"/>
    </row>
    <row r="2625" spans="1:5" x14ac:dyDescent="0.3">
      <c r="A2625" s="13"/>
      <c r="B2625" s="13"/>
      <c r="C2625" s="13"/>
      <c r="D2625" s="13"/>
      <c r="E2625" s="13"/>
    </row>
    <row r="2626" spans="1:5" x14ac:dyDescent="0.3">
      <c r="A2626" s="13"/>
      <c r="B2626" s="13"/>
      <c r="C2626" s="13"/>
      <c r="D2626" s="13"/>
      <c r="E2626" s="13"/>
    </row>
    <row r="2627" spans="1:5" x14ac:dyDescent="0.3">
      <c r="A2627" s="13"/>
      <c r="B2627" s="13"/>
      <c r="C2627" s="13"/>
      <c r="D2627" s="13"/>
      <c r="E2627" s="13"/>
    </row>
    <row r="2628" spans="1:5" x14ac:dyDescent="0.3">
      <c r="A2628" s="13"/>
      <c r="B2628" s="13"/>
      <c r="C2628" s="13"/>
      <c r="D2628" s="13"/>
      <c r="E2628" s="13"/>
    </row>
    <row r="2629" spans="1:5" x14ac:dyDescent="0.3">
      <c r="A2629" s="13"/>
      <c r="B2629" s="13"/>
      <c r="C2629" s="13"/>
      <c r="D2629" s="13"/>
      <c r="E2629" s="13"/>
    </row>
    <row r="2630" spans="1:5" x14ac:dyDescent="0.3">
      <c r="A2630" s="13"/>
      <c r="B2630" s="13"/>
      <c r="C2630" s="13"/>
      <c r="D2630" s="13"/>
      <c r="E2630" s="13"/>
    </row>
    <row r="2631" spans="1:5" x14ac:dyDescent="0.3">
      <c r="A2631" s="13"/>
      <c r="B2631" s="13"/>
      <c r="C2631" s="13"/>
      <c r="D2631" s="13"/>
      <c r="E2631" s="13"/>
    </row>
    <row r="2632" spans="1:5" x14ac:dyDescent="0.3">
      <c r="A2632" s="13"/>
      <c r="B2632" s="13"/>
      <c r="C2632" s="13"/>
      <c r="D2632" s="13"/>
      <c r="E2632" s="13"/>
    </row>
    <row r="2633" spans="1:5" x14ac:dyDescent="0.3">
      <c r="A2633" s="13"/>
      <c r="B2633" s="13"/>
      <c r="C2633" s="13"/>
      <c r="D2633" s="13"/>
      <c r="E2633" s="13"/>
    </row>
    <row r="2634" spans="1:5" x14ac:dyDescent="0.3">
      <c r="A2634" s="13"/>
      <c r="B2634" s="13"/>
      <c r="C2634" s="13"/>
      <c r="D2634" s="13"/>
      <c r="E2634" s="13"/>
    </row>
    <row r="2635" spans="1:5" x14ac:dyDescent="0.3">
      <c r="A2635" s="13"/>
      <c r="B2635" s="13"/>
      <c r="C2635" s="13"/>
      <c r="D2635" s="13"/>
      <c r="E2635" s="13"/>
    </row>
    <row r="2636" spans="1:5" x14ac:dyDescent="0.3">
      <c r="A2636" s="13"/>
      <c r="B2636" s="13"/>
      <c r="C2636" s="13"/>
      <c r="D2636" s="13"/>
      <c r="E2636" s="13"/>
    </row>
    <row r="2637" spans="1:5" x14ac:dyDescent="0.3">
      <c r="A2637" s="13"/>
      <c r="B2637" s="13"/>
      <c r="C2637" s="13"/>
      <c r="D2637" s="13"/>
      <c r="E2637" s="13"/>
    </row>
    <row r="2638" spans="1:5" x14ac:dyDescent="0.3">
      <c r="A2638" s="13"/>
      <c r="B2638" s="13"/>
      <c r="C2638" s="13"/>
      <c r="D2638" s="13"/>
      <c r="E2638" s="13"/>
    </row>
    <row r="2639" spans="1:5" x14ac:dyDescent="0.3">
      <c r="A2639" s="13"/>
      <c r="B2639" s="13"/>
      <c r="C2639" s="13"/>
      <c r="D2639" s="13"/>
      <c r="E2639" s="13"/>
    </row>
    <row r="2640" spans="1:5" x14ac:dyDescent="0.3">
      <c r="A2640" s="13"/>
      <c r="B2640" s="13"/>
      <c r="C2640" s="13"/>
      <c r="D2640" s="13"/>
      <c r="E2640" s="13"/>
    </row>
    <row r="2641" spans="1:5" x14ac:dyDescent="0.3">
      <c r="A2641" s="13"/>
      <c r="B2641" s="13"/>
      <c r="C2641" s="13"/>
      <c r="D2641" s="13"/>
      <c r="E2641" s="13"/>
    </row>
    <row r="2642" spans="1:5" x14ac:dyDescent="0.3">
      <c r="A2642" s="13"/>
      <c r="B2642" s="13"/>
      <c r="C2642" s="13"/>
      <c r="D2642" s="13"/>
      <c r="E2642" s="13"/>
    </row>
    <row r="2643" spans="1:5" x14ac:dyDescent="0.3">
      <c r="A2643" s="13"/>
      <c r="B2643" s="13"/>
      <c r="C2643" s="13"/>
      <c r="D2643" s="13"/>
      <c r="E2643" s="13"/>
    </row>
    <row r="2644" spans="1:5" x14ac:dyDescent="0.3">
      <c r="A2644" s="13"/>
      <c r="B2644" s="13"/>
      <c r="C2644" s="13"/>
      <c r="D2644" s="13"/>
      <c r="E2644" s="13"/>
    </row>
    <row r="2645" spans="1:5" x14ac:dyDescent="0.3">
      <c r="A2645" s="13"/>
      <c r="B2645" s="13"/>
      <c r="C2645" s="13"/>
      <c r="D2645" s="13"/>
      <c r="E2645" s="13"/>
    </row>
    <row r="2646" spans="1:5" x14ac:dyDescent="0.3">
      <c r="A2646" s="13"/>
      <c r="B2646" s="13"/>
      <c r="C2646" s="13"/>
      <c r="D2646" s="13"/>
      <c r="E2646" s="13"/>
    </row>
    <row r="2647" spans="1:5" x14ac:dyDescent="0.3">
      <c r="A2647" s="13"/>
      <c r="B2647" s="13"/>
      <c r="C2647" s="13"/>
      <c r="D2647" s="13"/>
      <c r="E2647" s="13"/>
    </row>
    <row r="2648" spans="1:5" x14ac:dyDescent="0.3">
      <c r="A2648" s="13"/>
      <c r="B2648" s="13"/>
      <c r="C2648" s="13"/>
      <c r="D2648" s="13"/>
      <c r="E2648" s="13"/>
    </row>
    <row r="2649" spans="1:5" x14ac:dyDescent="0.3">
      <c r="A2649" s="13"/>
      <c r="B2649" s="13"/>
      <c r="C2649" s="13"/>
      <c r="D2649" s="13"/>
      <c r="E2649" s="13"/>
    </row>
    <row r="2650" spans="1:5" x14ac:dyDescent="0.3">
      <c r="A2650" s="13"/>
      <c r="B2650" s="13"/>
      <c r="C2650" s="13"/>
      <c r="D2650" s="13"/>
      <c r="E2650" s="13"/>
    </row>
    <row r="2651" spans="1:5" x14ac:dyDescent="0.3">
      <c r="A2651" s="13"/>
      <c r="B2651" s="13"/>
      <c r="C2651" s="13"/>
      <c r="D2651" s="13"/>
      <c r="E2651" s="13"/>
    </row>
    <row r="2652" spans="1:5" x14ac:dyDescent="0.3">
      <c r="A2652" s="13"/>
      <c r="B2652" s="13"/>
      <c r="C2652" s="13"/>
      <c r="D2652" s="13"/>
      <c r="E2652" s="13"/>
    </row>
    <row r="2653" spans="1:5" x14ac:dyDescent="0.3">
      <c r="A2653" s="13"/>
      <c r="B2653" s="13"/>
      <c r="C2653" s="13"/>
      <c r="D2653" s="13"/>
      <c r="E2653" s="13"/>
    </row>
    <row r="2654" spans="1:5" x14ac:dyDescent="0.3">
      <c r="A2654" s="13"/>
      <c r="B2654" s="13"/>
      <c r="C2654" s="13"/>
      <c r="D2654" s="13"/>
      <c r="E2654" s="13"/>
    </row>
    <row r="2655" spans="1:5" x14ac:dyDescent="0.3">
      <c r="A2655" s="13"/>
      <c r="B2655" s="13"/>
      <c r="C2655" s="13"/>
      <c r="D2655" s="13"/>
      <c r="E2655" s="13"/>
    </row>
    <row r="2656" spans="1:5" x14ac:dyDescent="0.3">
      <c r="A2656" s="13"/>
      <c r="B2656" s="13"/>
      <c r="C2656" s="13"/>
      <c r="D2656" s="13"/>
      <c r="E2656" s="13"/>
    </row>
    <row r="2657" spans="1:5" x14ac:dyDescent="0.3">
      <c r="A2657" s="13"/>
      <c r="B2657" s="13"/>
      <c r="C2657" s="13"/>
      <c r="D2657" s="13"/>
      <c r="E2657" s="13"/>
    </row>
    <row r="2658" spans="1:5" x14ac:dyDescent="0.3">
      <c r="A2658" s="13"/>
      <c r="B2658" s="13"/>
      <c r="C2658" s="13"/>
      <c r="D2658" s="13"/>
      <c r="E2658" s="13"/>
    </row>
    <row r="2659" spans="1:5" x14ac:dyDescent="0.3">
      <c r="A2659" s="13"/>
      <c r="B2659" s="13"/>
      <c r="C2659" s="13"/>
      <c r="D2659" s="13"/>
      <c r="E2659" s="13"/>
    </row>
    <row r="2660" spans="1:5" x14ac:dyDescent="0.3">
      <c r="A2660" s="13"/>
      <c r="B2660" s="13"/>
      <c r="C2660" s="13"/>
      <c r="D2660" s="13"/>
      <c r="E2660" s="13"/>
    </row>
    <row r="2661" spans="1:5" x14ac:dyDescent="0.3">
      <c r="A2661" s="13"/>
      <c r="B2661" s="13"/>
      <c r="C2661" s="13"/>
      <c r="D2661" s="13"/>
      <c r="E2661" s="13"/>
    </row>
    <row r="2662" spans="1:5" x14ac:dyDescent="0.3">
      <c r="A2662" s="13"/>
      <c r="B2662" s="13"/>
      <c r="C2662" s="13"/>
      <c r="D2662" s="13"/>
      <c r="E2662" s="13"/>
    </row>
    <row r="2663" spans="1:5" x14ac:dyDescent="0.3">
      <c r="A2663" s="13"/>
      <c r="B2663" s="13"/>
      <c r="C2663" s="13"/>
      <c r="D2663" s="13"/>
      <c r="E2663" s="13"/>
    </row>
    <row r="2664" spans="1:5" x14ac:dyDescent="0.3">
      <c r="A2664" s="13"/>
      <c r="B2664" s="13"/>
      <c r="C2664" s="13"/>
      <c r="D2664" s="13"/>
      <c r="E2664" s="13"/>
    </row>
    <row r="2665" spans="1:5" x14ac:dyDescent="0.3">
      <c r="A2665" s="13"/>
      <c r="B2665" s="13"/>
      <c r="C2665" s="13"/>
      <c r="D2665" s="13"/>
      <c r="E2665" s="13"/>
    </row>
    <row r="2666" spans="1:5" x14ac:dyDescent="0.3">
      <c r="A2666" s="13"/>
      <c r="B2666" s="13"/>
      <c r="C2666" s="13"/>
      <c r="D2666" s="13"/>
      <c r="E2666" s="13"/>
    </row>
    <row r="2667" spans="1:5" x14ac:dyDescent="0.3">
      <c r="A2667" s="13"/>
      <c r="B2667" s="13"/>
      <c r="C2667" s="13"/>
      <c r="D2667" s="13"/>
      <c r="E2667" s="13"/>
    </row>
    <row r="2668" spans="1:5" x14ac:dyDescent="0.3">
      <c r="A2668" s="13"/>
      <c r="B2668" s="13"/>
      <c r="C2668" s="13"/>
      <c r="D2668" s="13"/>
      <c r="E2668" s="13"/>
    </row>
    <row r="2669" spans="1:5" x14ac:dyDescent="0.3">
      <c r="A2669" s="13"/>
      <c r="B2669" s="13"/>
      <c r="C2669" s="13"/>
      <c r="D2669" s="13"/>
      <c r="E2669" s="13"/>
    </row>
    <row r="2670" spans="1:5" x14ac:dyDescent="0.3">
      <c r="A2670" s="13"/>
      <c r="B2670" s="13"/>
      <c r="C2670" s="13"/>
      <c r="D2670" s="13"/>
      <c r="E2670" s="13"/>
    </row>
    <row r="2671" spans="1:5" x14ac:dyDescent="0.3">
      <c r="A2671" s="13"/>
      <c r="B2671" s="13"/>
      <c r="C2671" s="13"/>
      <c r="D2671" s="13"/>
      <c r="E2671" s="13"/>
    </row>
    <row r="2672" spans="1:5" x14ac:dyDescent="0.3">
      <c r="A2672" s="13"/>
      <c r="B2672" s="13"/>
      <c r="C2672" s="13"/>
      <c r="D2672" s="13"/>
      <c r="E2672" s="13"/>
    </row>
    <row r="2673" spans="1:5" x14ac:dyDescent="0.3">
      <c r="A2673" s="13"/>
      <c r="B2673" s="13"/>
      <c r="C2673" s="13"/>
      <c r="D2673" s="13"/>
      <c r="E2673" s="13"/>
    </row>
    <row r="2674" spans="1:5" x14ac:dyDescent="0.3">
      <c r="A2674" s="13"/>
      <c r="B2674" s="13"/>
      <c r="C2674" s="13"/>
      <c r="D2674" s="13"/>
      <c r="E2674" s="13"/>
    </row>
    <row r="2675" spans="1:5" x14ac:dyDescent="0.3">
      <c r="A2675" s="13"/>
      <c r="B2675" s="13"/>
      <c r="C2675" s="13"/>
      <c r="D2675" s="13"/>
      <c r="E2675" s="13"/>
    </row>
    <row r="2676" spans="1:5" x14ac:dyDescent="0.3">
      <c r="A2676" s="13"/>
      <c r="B2676" s="13"/>
      <c r="C2676" s="13"/>
      <c r="D2676" s="13"/>
      <c r="E2676" s="13"/>
    </row>
    <row r="2677" spans="1:5" x14ac:dyDescent="0.3">
      <c r="A2677" s="13"/>
      <c r="B2677" s="13"/>
      <c r="C2677" s="13"/>
      <c r="D2677" s="13"/>
      <c r="E2677" s="13"/>
    </row>
    <row r="2678" spans="1:5" x14ac:dyDescent="0.3">
      <c r="A2678" s="13"/>
      <c r="B2678" s="13"/>
      <c r="C2678" s="13"/>
      <c r="D2678" s="13"/>
      <c r="E2678" s="13"/>
    </row>
    <row r="2679" spans="1:5" x14ac:dyDescent="0.3">
      <c r="A2679" s="13"/>
      <c r="B2679" s="13"/>
      <c r="C2679" s="13"/>
      <c r="D2679" s="13"/>
      <c r="E2679" s="13"/>
    </row>
    <row r="2680" spans="1:5" x14ac:dyDescent="0.3">
      <c r="A2680" s="13"/>
      <c r="B2680" s="13"/>
      <c r="C2680" s="13"/>
      <c r="D2680" s="13"/>
      <c r="E2680" s="13"/>
    </row>
    <row r="2681" spans="1:5" x14ac:dyDescent="0.3">
      <c r="A2681" s="13"/>
      <c r="B2681" s="13"/>
      <c r="C2681" s="13"/>
      <c r="D2681" s="13"/>
      <c r="E2681" s="13"/>
    </row>
    <row r="2682" spans="1:5" x14ac:dyDescent="0.3">
      <c r="A2682" s="13"/>
      <c r="B2682" s="13"/>
      <c r="C2682" s="13"/>
      <c r="D2682" s="13"/>
      <c r="E2682" s="13"/>
    </row>
    <row r="2683" spans="1:5" x14ac:dyDescent="0.3">
      <c r="A2683" s="13"/>
      <c r="B2683" s="13"/>
      <c r="C2683" s="13"/>
      <c r="D2683" s="13"/>
      <c r="E2683" s="13"/>
    </row>
    <row r="2684" spans="1:5" x14ac:dyDescent="0.3">
      <c r="A2684" s="13"/>
      <c r="B2684" s="13"/>
      <c r="C2684" s="13"/>
      <c r="D2684" s="13"/>
      <c r="E2684" s="13"/>
    </row>
    <row r="2685" spans="1:5" x14ac:dyDescent="0.3">
      <c r="A2685" s="13"/>
      <c r="B2685" s="13"/>
      <c r="C2685" s="13"/>
      <c r="D2685" s="13"/>
      <c r="E2685" s="13"/>
    </row>
    <row r="2686" spans="1:5" x14ac:dyDescent="0.3">
      <c r="A2686" s="13"/>
      <c r="B2686" s="13"/>
      <c r="C2686" s="13"/>
      <c r="D2686" s="13"/>
      <c r="E2686" s="13"/>
    </row>
    <row r="2687" spans="1:5" x14ac:dyDescent="0.3">
      <c r="A2687" s="13"/>
      <c r="B2687" s="13"/>
      <c r="C2687" s="13"/>
      <c r="D2687" s="13"/>
      <c r="E2687" s="13"/>
    </row>
    <row r="2688" spans="1:5" x14ac:dyDescent="0.3">
      <c r="A2688" s="13"/>
      <c r="B2688" s="13"/>
      <c r="C2688" s="13"/>
      <c r="D2688" s="13"/>
      <c r="E2688" s="13"/>
    </row>
    <row r="2689" spans="1:5" x14ac:dyDescent="0.3">
      <c r="A2689" s="13"/>
      <c r="B2689" s="13"/>
      <c r="C2689" s="13"/>
      <c r="D2689" s="13"/>
      <c r="E2689" s="13"/>
    </row>
    <row r="2690" spans="1:5" x14ac:dyDescent="0.3">
      <c r="A2690" s="13"/>
      <c r="B2690" s="13"/>
      <c r="C2690" s="13"/>
      <c r="D2690" s="13"/>
      <c r="E2690" s="13"/>
    </row>
    <row r="2691" spans="1:5" x14ac:dyDescent="0.3">
      <c r="A2691" s="13"/>
      <c r="B2691" s="13"/>
      <c r="C2691" s="13"/>
      <c r="D2691" s="13"/>
      <c r="E2691" s="13"/>
    </row>
    <row r="2692" spans="1:5" x14ac:dyDescent="0.3">
      <c r="A2692" s="13"/>
      <c r="B2692" s="13"/>
      <c r="C2692" s="13"/>
      <c r="D2692" s="13"/>
      <c r="E2692" s="13"/>
    </row>
    <row r="2693" spans="1:5" x14ac:dyDescent="0.3">
      <c r="A2693" s="13"/>
      <c r="B2693" s="13"/>
      <c r="C2693" s="13"/>
      <c r="D2693" s="13"/>
      <c r="E2693" s="13"/>
    </row>
    <row r="2694" spans="1:5" x14ac:dyDescent="0.3">
      <c r="A2694" s="13"/>
      <c r="B2694" s="13"/>
      <c r="C2694" s="13"/>
      <c r="D2694" s="13"/>
      <c r="E2694" s="13"/>
    </row>
    <row r="2695" spans="1:5" x14ac:dyDescent="0.3">
      <c r="A2695" s="13"/>
      <c r="B2695" s="13"/>
      <c r="C2695" s="13"/>
      <c r="D2695" s="13"/>
      <c r="E2695" s="13"/>
    </row>
    <row r="2696" spans="1:5" x14ac:dyDescent="0.3">
      <c r="A2696" s="13"/>
      <c r="B2696" s="13"/>
      <c r="C2696" s="13"/>
      <c r="D2696" s="13"/>
      <c r="E2696" s="13"/>
    </row>
    <row r="2697" spans="1:5" x14ac:dyDescent="0.3">
      <c r="A2697" s="13"/>
      <c r="B2697" s="13"/>
      <c r="C2697" s="13"/>
      <c r="D2697" s="13"/>
      <c r="E2697" s="13"/>
    </row>
    <row r="2698" spans="1:5" x14ac:dyDescent="0.3">
      <c r="A2698" s="13"/>
      <c r="B2698" s="13"/>
      <c r="C2698" s="13"/>
      <c r="D2698" s="13"/>
      <c r="E2698" s="13"/>
    </row>
    <row r="2699" spans="1:5" x14ac:dyDescent="0.3">
      <c r="A2699" s="13"/>
      <c r="B2699" s="13"/>
      <c r="C2699" s="13"/>
      <c r="D2699" s="13"/>
      <c r="E2699" s="13"/>
    </row>
    <row r="2700" spans="1:5" x14ac:dyDescent="0.3">
      <c r="A2700" s="13"/>
      <c r="B2700" s="13"/>
      <c r="C2700" s="13"/>
      <c r="D2700" s="13"/>
      <c r="E2700" s="13"/>
    </row>
    <row r="2701" spans="1:5" x14ac:dyDescent="0.3">
      <c r="A2701" s="13"/>
      <c r="B2701" s="13"/>
      <c r="C2701" s="13"/>
      <c r="D2701" s="13"/>
      <c r="E2701" s="13"/>
    </row>
    <row r="2702" spans="1:5" x14ac:dyDescent="0.3">
      <c r="A2702" s="13"/>
      <c r="B2702" s="13"/>
      <c r="C2702" s="13"/>
      <c r="D2702" s="13"/>
      <c r="E2702" s="13"/>
    </row>
    <row r="2703" spans="1:5" x14ac:dyDescent="0.3">
      <c r="A2703" s="13"/>
      <c r="B2703" s="13"/>
      <c r="C2703" s="13"/>
      <c r="D2703" s="13"/>
      <c r="E2703" s="13"/>
    </row>
    <row r="2704" spans="1:5" x14ac:dyDescent="0.3">
      <c r="A2704" s="13"/>
      <c r="B2704" s="13"/>
      <c r="C2704" s="13"/>
      <c r="D2704" s="13"/>
      <c r="E2704" s="13"/>
    </row>
    <row r="2705" spans="1:5" x14ac:dyDescent="0.3">
      <c r="A2705" s="13"/>
      <c r="B2705" s="13"/>
      <c r="C2705" s="13"/>
      <c r="D2705" s="13"/>
      <c r="E2705" s="13"/>
    </row>
    <row r="2706" spans="1:5" x14ac:dyDescent="0.3">
      <c r="A2706" s="13"/>
      <c r="B2706" s="13"/>
      <c r="C2706" s="13"/>
      <c r="D2706" s="13"/>
      <c r="E2706" s="13"/>
    </row>
    <row r="2707" spans="1:5" x14ac:dyDescent="0.3">
      <c r="A2707" s="13"/>
      <c r="B2707" s="13"/>
      <c r="C2707" s="13"/>
      <c r="D2707" s="13"/>
      <c r="E2707" s="13"/>
    </row>
    <row r="2708" spans="1:5" x14ac:dyDescent="0.3">
      <c r="A2708" s="13"/>
      <c r="B2708" s="13"/>
      <c r="C2708" s="13"/>
      <c r="D2708" s="13"/>
      <c r="E2708" s="13"/>
    </row>
    <row r="2709" spans="1:5" x14ac:dyDescent="0.3">
      <c r="A2709" s="13"/>
      <c r="B2709" s="13"/>
      <c r="C2709" s="13"/>
      <c r="D2709" s="13"/>
      <c r="E2709" s="13"/>
    </row>
    <row r="2710" spans="1:5" x14ac:dyDescent="0.3">
      <c r="A2710" s="13"/>
      <c r="B2710" s="13"/>
      <c r="C2710" s="13"/>
      <c r="D2710" s="13"/>
      <c r="E2710" s="13"/>
    </row>
    <row r="2711" spans="1:5" x14ac:dyDescent="0.3">
      <c r="A2711" s="13"/>
      <c r="B2711" s="13"/>
      <c r="C2711" s="13"/>
      <c r="D2711" s="13"/>
      <c r="E2711" s="13"/>
    </row>
    <row r="2712" spans="1:5" x14ac:dyDescent="0.3">
      <c r="A2712" s="13"/>
      <c r="B2712" s="13"/>
      <c r="C2712" s="13"/>
      <c r="D2712" s="13"/>
      <c r="E2712" s="13"/>
    </row>
    <row r="2713" spans="1:5" x14ac:dyDescent="0.3">
      <c r="A2713" s="13"/>
      <c r="B2713" s="13"/>
      <c r="C2713" s="13"/>
      <c r="D2713" s="13"/>
      <c r="E2713" s="13"/>
    </row>
    <row r="2714" spans="1:5" x14ac:dyDescent="0.3">
      <c r="A2714" s="13"/>
      <c r="B2714" s="13"/>
      <c r="C2714" s="13"/>
      <c r="D2714" s="13"/>
      <c r="E2714" s="13"/>
    </row>
    <row r="2715" spans="1:5" x14ac:dyDescent="0.3">
      <c r="A2715" s="13"/>
      <c r="B2715" s="13"/>
      <c r="C2715" s="13"/>
      <c r="D2715" s="13"/>
      <c r="E2715" s="13"/>
    </row>
    <row r="2716" spans="1:5" x14ac:dyDescent="0.3">
      <c r="A2716" s="13"/>
      <c r="B2716" s="13"/>
      <c r="C2716" s="13"/>
      <c r="D2716" s="13"/>
      <c r="E2716" s="13"/>
    </row>
    <row r="2717" spans="1:5" x14ac:dyDescent="0.3">
      <c r="A2717" s="13"/>
      <c r="B2717" s="13"/>
      <c r="C2717" s="13"/>
      <c r="D2717" s="13"/>
      <c r="E2717" s="13"/>
    </row>
    <row r="2718" spans="1:5" x14ac:dyDescent="0.3">
      <c r="A2718" s="13"/>
      <c r="B2718" s="13"/>
      <c r="C2718" s="13"/>
      <c r="D2718" s="13"/>
      <c r="E2718" s="13"/>
    </row>
    <row r="2719" spans="1:5" x14ac:dyDescent="0.3">
      <c r="A2719" s="13"/>
      <c r="B2719" s="13"/>
      <c r="C2719" s="13"/>
      <c r="D2719" s="13"/>
      <c r="E2719" s="13"/>
    </row>
    <row r="2720" spans="1:5" x14ac:dyDescent="0.3">
      <c r="A2720" s="13"/>
      <c r="B2720" s="13"/>
      <c r="C2720" s="13"/>
      <c r="D2720" s="13"/>
      <c r="E2720" s="13"/>
    </row>
    <row r="2721" spans="1:5" x14ac:dyDescent="0.3">
      <c r="A2721" s="13"/>
      <c r="B2721" s="13"/>
      <c r="C2721" s="13"/>
      <c r="D2721" s="13"/>
      <c r="E2721" s="13"/>
    </row>
    <row r="2722" spans="1:5" x14ac:dyDescent="0.3">
      <c r="A2722" s="13"/>
      <c r="B2722" s="13"/>
      <c r="C2722" s="13"/>
      <c r="D2722" s="13"/>
      <c r="E2722" s="13"/>
    </row>
    <row r="2723" spans="1:5" x14ac:dyDescent="0.3">
      <c r="A2723" s="13"/>
      <c r="B2723" s="13"/>
      <c r="C2723" s="13"/>
      <c r="D2723" s="13"/>
      <c r="E2723" s="13"/>
    </row>
    <row r="2724" spans="1:5" x14ac:dyDescent="0.3">
      <c r="A2724" s="13"/>
      <c r="B2724" s="13"/>
      <c r="C2724" s="13"/>
      <c r="D2724" s="13"/>
      <c r="E2724" s="13"/>
    </row>
    <row r="2725" spans="1:5" x14ac:dyDescent="0.3">
      <c r="A2725" s="13"/>
      <c r="B2725" s="13"/>
      <c r="C2725" s="13"/>
      <c r="D2725" s="13"/>
      <c r="E2725" s="13"/>
    </row>
    <row r="2726" spans="1:5" x14ac:dyDescent="0.3">
      <c r="A2726" s="13"/>
      <c r="B2726" s="13"/>
      <c r="C2726" s="13"/>
      <c r="D2726" s="13"/>
      <c r="E2726" s="13"/>
    </row>
    <row r="2727" spans="1:5" x14ac:dyDescent="0.3">
      <c r="A2727" s="13"/>
      <c r="B2727" s="13"/>
      <c r="C2727" s="13"/>
      <c r="D2727" s="13"/>
      <c r="E2727" s="13"/>
    </row>
    <row r="2728" spans="1:5" x14ac:dyDescent="0.3">
      <c r="A2728" s="13"/>
      <c r="B2728" s="13"/>
      <c r="C2728" s="13"/>
      <c r="D2728" s="13"/>
      <c r="E2728" s="13"/>
    </row>
    <row r="2729" spans="1:5" x14ac:dyDescent="0.3">
      <c r="A2729" s="13"/>
      <c r="B2729" s="13"/>
      <c r="C2729" s="13"/>
      <c r="D2729" s="13"/>
      <c r="E2729" s="13"/>
    </row>
    <row r="2730" spans="1:5" x14ac:dyDescent="0.3">
      <c r="A2730" s="13"/>
      <c r="B2730" s="13"/>
      <c r="C2730" s="13"/>
      <c r="D2730" s="13"/>
      <c r="E2730" s="13"/>
    </row>
    <row r="2731" spans="1:5" x14ac:dyDescent="0.3">
      <c r="A2731" s="13"/>
      <c r="B2731" s="13"/>
      <c r="C2731" s="13"/>
      <c r="D2731" s="13"/>
      <c r="E2731" s="13"/>
    </row>
    <row r="2732" spans="1:5" x14ac:dyDescent="0.3">
      <c r="A2732" s="13"/>
      <c r="B2732" s="13"/>
      <c r="C2732" s="13"/>
      <c r="D2732" s="13"/>
      <c r="E2732" s="13"/>
    </row>
    <row r="2733" spans="1:5" x14ac:dyDescent="0.3">
      <c r="A2733" s="13"/>
      <c r="B2733" s="13"/>
      <c r="C2733" s="13"/>
      <c r="D2733" s="13"/>
      <c r="E2733" s="13"/>
    </row>
    <row r="2734" spans="1:5" x14ac:dyDescent="0.3">
      <c r="A2734" s="13"/>
      <c r="B2734" s="13"/>
      <c r="C2734" s="13"/>
      <c r="D2734" s="13"/>
      <c r="E2734" s="13"/>
    </row>
    <row r="2735" spans="1:5" x14ac:dyDescent="0.3">
      <c r="A2735" s="13"/>
      <c r="B2735" s="13"/>
      <c r="C2735" s="13"/>
      <c r="D2735" s="13"/>
      <c r="E2735" s="13"/>
    </row>
    <row r="2736" spans="1:5" x14ac:dyDescent="0.3">
      <c r="A2736" s="13"/>
      <c r="B2736" s="13"/>
      <c r="C2736" s="13"/>
      <c r="D2736" s="13"/>
      <c r="E2736" s="13"/>
    </row>
    <row r="2737" spans="1:5" x14ac:dyDescent="0.3">
      <c r="A2737" s="13"/>
      <c r="B2737" s="13"/>
      <c r="C2737" s="13"/>
      <c r="D2737" s="13"/>
      <c r="E2737" s="13"/>
    </row>
    <row r="2738" spans="1:5" x14ac:dyDescent="0.3">
      <c r="A2738" s="13"/>
      <c r="B2738" s="13"/>
      <c r="C2738" s="13"/>
      <c r="D2738" s="13"/>
      <c r="E2738" s="13"/>
    </row>
    <row r="2739" spans="1:5" x14ac:dyDescent="0.3">
      <c r="A2739" s="13"/>
      <c r="B2739" s="13"/>
      <c r="C2739" s="13"/>
      <c r="D2739" s="13"/>
      <c r="E2739" s="13"/>
    </row>
    <row r="2740" spans="1:5" x14ac:dyDescent="0.3">
      <c r="A2740" s="13"/>
      <c r="B2740" s="13"/>
      <c r="C2740" s="13"/>
      <c r="D2740" s="13"/>
      <c r="E2740" s="13"/>
    </row>
    <row r="2741" spans="1:5" x14ac:dyDescent="0.3">
      <c r="A2741" s="13"/>
      <c r="B2741" s="13"/>
      <c r="C2741" s="13"/>
      <c r="D2741" s="13"/>
      <c r="E2741" s="13"/>
    </row>
    <row r="2742" spans="1:5" x14ac:dyDescent="0.3">
      <c r="A2742" s="13"/>
      <c r="B2742" s="13"/>
      <c r="C2742" s="13"/>
      <c r="D2742" s="13"/>
      <c r="E2742" s="13"/>
    </row>
    <row r="2743" spans="1:5" x14ac:dyDescent="0.3">
      <c r="A2743" s="13"/>
      <c r="B2743" s="13"/>
      <c r="C2743" s="13"/>
      <c r="D2743" s="13"/>
      <c r="E2743" s="13"/>
    </row>
    <row r="2744" spans="1:5" x14ac:dyDescent="0.3">
      <c r="A2744" s="13"/>
      <c r="B2744" s="13"/>
      <c r="C2744" s="13"/>
      <c r="D2744" s="13"/>
      <c r="E2744" s="13"/>
    </row>
    <row r="2745" spans="1:5" x14ac:dyDescent="0.3">
      <c r="A2745" s="13"/>
      <c r="B2745" s="13"/>
      <c r="C2745" s="13"/>
      <c r="D2745" s="13"/>
      <c r="E2745" s="13"/>
    </row>
    <row r="2746" spans="1:5" x14ac:dyDescent="0.3">
      <c r="A2746" s="13"/>
      <c r="B2746" s="13"/>
      <c r="C2746" s="13"/>
      <c r="D2746" s="13"/>
      <c r="E2746" s="13"/>
    </row>
    <row r="2747" spans="1:5" x14ac:dyDescent="0.3">
      <c r="A2747" s="13"/>
      <c r="B2747" s="13"/>
      <c r="C2747" s="13"/>
      <c r="D2747" s="13"/>
      <c r="E2747" s="13"/>
    </row>
    <row r="2748" spans="1:5" x14ac:dyDescent="0.3">
      <c r="A2748" s="13"/>
      <c r="B2748" s="13"/>
      <c r="C2748" s="13"/>
      <c r="D2748" s="13"/>
      <c r="E2748" s="13"/>
    </row>
    <row r="2749" spans="1:5" x14ac:dyDescent="0.3">
      <c r="A2749" s="13"/>
      <c r="B2749" s="13"/>
      <c r="C2749" s="13"/>
      <c r="D2749" s="13"/>
      <c r="E2749" s="13"/>
    </row>
    <row r="2750" spans="1:5" x14ac:dyDescent="0.3">
      <c r="A2750" s="13"/>
      <c r="B2750" s="13"/>
      <c r="C2750" s="13"/>
      <c r="D2750" s="13"/>
      <c r="E2750" s="13"/>
    </row>
    <row r="2751" spans="1:5" x14ac:dyDescent="0.3">
      <c r="A2751" s="13"/>
      <c r="B2751" s="13"/>
      <c r="C2751" s="13"/>
      <c r="D2751" s="13"/>
      <c r="E2751" s="13"/>
    </row>
    <row r="2752" spans="1:5" x14ac:dyDescent="0.3">
      <c r="A2752" s="13"/>
      <c r="B2752" s="13"/>
      <c r="C2752" s="13"/>
      <c r="D2752" s="13"/>
      <c r="E2752" s="13"/>
    </row>
    <row r="2753" spans="1:5" x14ac:dyDescent="0.3">
      <c r="A2753" s="13"/>
      <c r="B2753" s="13"/>
      <c r="C2753" s="13"/>
      <c r="D2753" s="13"/>
      <c r="E2753" s="13"/>
    </row>
    <row r="2754" spans="1:5" x14ac:dyDescent="0.3">
      <c r="A2754" s="13"/>
      <c r="B2754" s="13"/>
      <c r="C2754" s="13"/>
      <c r="D2754" s="13"/>
      <c r="E2754" s="13"/>
    </row>
    <row r="2755" spans="1:5" x14ac:dyDescent="0.3">
      <c r="A2755" s="13"/>
      <c r="B2755" s="13"/>
      <c r="C2755" s="13"/>
      <c r="D2755" s="13"/>
      <c r="E2755" s="13"/>
    </row>
    <row r="2756" spans="1:5" x14ac:dyDescent="0.3">
      <c r="A2756" s="13"/>
      <c r="B2756" s="13"/>
      <c r="C2756" s="13"/>
      <c r="D2756" s="13"/>
      <c r="E2756" s="13"/>
    </row>
    <row r="2757" spans="1:5" x14ac:dyDescent="0.3">
      <c r="A2757" s="13"/>
      <c r="B2757" s="13"/>
      <c r="C2757" s="13"/>
      <c r="D2757" s="13"/>
      <c r="E2757" s="13"/>
    </row>
    <row r="2758" spans="1:5" x14ac:dyDescent="0.3">
      <c r="A2758" s="13"/>
      <c r="B2758" s="13"/>
      <c r="C2758" s="13"/>
      <c r="D2758" s="13"/>
      <c r="E2758" s="13"/>
    </row>
    <row r="2759" spans="1:5" x14ac:dyDescent="0.3">
      <c r="A2759" s="13"/>
      <c r="B2759" s="13"/>
      <c r="C2759" s="13"/>
      <c r="D2759" s="13"/>
      <c r="E2759" s="13"/>
    </row>
    <row r="2760" spans="1:5" x14ac:dyDescent="0.3">
      <c r="A2760" s="13"/>
      <c r="B2760" s="13"/>
      <c r="C2760" s="13"/>
      <c r="D2760" s="13"/>
      <c r="E2760" s="13"/>
    </row>
    <row r="2761" spans="1:5" x14ac:dyDescent="0.3">
      <c r="A2761" s="13"/>
      <c r="B2761" s="13"/>
      <c r="C2761" s="13"/>
      <c r="D2761" s="13"/>
      <c r="E2761" s="13"/>
    </row>
    <row r="2762" spans="1:5" x14ac:dyDescent="0.3">
      <c r="A2762" s="13"/>
      <c r="B2762" s="13"/>
      <c r="C2762" s="13"/>
      <c r="D2762" s="13"/>
      <c r="E2762" s="13"/>
    </row>
    <row r="2763" spans="1:5" x14ac:dyDescent="0.3">
      <c r="A2763" s="13"/>
      <c r="B2763" s="13"/>
      <c r="C2763" s="13"/>
      <c r="D2763" s="13"/>
      <c r="E2763" s="13"/>
    </row>
    <row r="2764" spans="1:5" x14ac:dyDescent="0.3">
      <c r="A2764" s="13"/>
      <c r="B2764" s="13"/>
      <c r="C2764" s="13"/>
      <c r="D2764" s="13"/>
      <c r="E2764" s="13"/>
    </row>
    <row r="2765" spans="1:5" x14ac:dyDescent="0.3">
      <c r="A2765" s="13"/>
      <c r="B2765" s="13"/>
      <c r="C2765" s="13"/>
      <c r="D2765" s="13"/>
      <c r="E2765" s="13"/>
    </row>
    <row r="2766" spans="1:5" x14ac:dyDescent="0.3">
      <c r="A2766" s="13"/>
      <c r="B2766" s="13"/>
      <c r="C2766" s="13"/>
      <c r="D2766" s="13"/>
      <c r="E2766" s="13"/>
    </row>
    <row r="2767" spans="1:5" x14ac:dyDescent="0.3">
      <c r="A2767" s="13"/>
      <c r="B2767" s="13"/>
      <c r="C2767" s="13"/>
      <c r="D2767" s="13"/>
      <c r="E2767" s="13"/>
    </row>
    <row r="2768" spans="1:5" x14ac:dyDescent="0.3">
      <c r="A2768" s="13"/>
      <c r="B2768" s="13"/>
      <c r="C2768" s="13"/>
      <c r="D2768" s="13"/>
      <c r="E2768" s="13"/>
    </row>
    <row r="2769" spans="1:5" x14ac:dyDescent="0.3">
      <c r="A2769" s="13"/>
      <c r="B2769" s="13"/>
      <c r="C2769" s="13"/>
      <c r="D2769" s="13"/>
      <c r="E2769" s="13"/>
    </row>
    <row r="2770" spans="1:5" x14ac:dyDescent="0.3">
      <c r="A2770" s="13"/>
      <c r="B2770" s="13"/>
      <c r="C2770" s="13"/>
      <c r="D2770" s="13"/>
      <c r="E2770" s="13"/>
    </row>
    <row r="2771" spans="1:5" x14ac:dyDescent="0.3">
      <c r="A2771" s="13"/>
      <c r="B2771" s="13"/>
      <c r="C2771" s="13"/>
      <c r="D2771" s="13"/>
      <c r="E2771" s="13"/>
    </row>
    <row r="2772" spans="1:5" x14ac:dyDescent="0.3">
      <c r="A2772" s="13"/>
      <c r="B2772" s="13"/>
      <c r="C2772" s="13"/>
      <c r="D2772" s="13"/>
      <c r="E2772" s="13"/>
    </row>
    <row r="2773" spans="1:5" x14ac:dyDescent="0.3">
      <c r="A2773" s="13"/>
      <c r="B2773" s="13"/>
      <c r="C2773" s="13"/>
      <c r="D2773" s="13"/>
      <c r="E2773" s="13"/>
    </row>
    <row r="2774" spans="1:5" x14ac:dyDescent="0.3">
      <c r="A2774" s="13"/>
      <c r="B2774" s="13"/>
      <c r="C2774" s="13"/>
      <c r="D2774" s="13"/>
      <c r="E2774" s="13"/>
    </row>
    <row r="2775" spans="1:5" x14ac:dyDescent="0.3">
      <c r="A2775" s="13"/>
      <c r="B2775" s="13"/>
      <c r="C2775" s="13"/>
      <c r="D2775" s="13"/>
      <c r="E2775" s="13"/>
    </row>
    <row r="2776" spans="1:5" x14ac:dyDescent="0.3">
      <c r="A2776" s="13"/>
      <c r="B2776" s="13"/>
      <c r="C2776" s="13"/>
      <c r="D2776" s="13"/>
      <c r="E2776" s="13"/>
    </row>
    <row r="2777" spans="1:5" x14ac:dyDescent="0.3">
      <c r="A2777" s="13"/>
      <c r="B2777" s="13"/>
      <c r="C2777" s="13"/>
      <c r="D2777" s="13"/>
      <c r="E2777" s="13"/>
    </row>
    <row r="2778" spans="1:5" x14ac:dyDescent="0.3">
      <c r="A2778" s="13"/>
      <c r="B2778" s="13"/>
      <c r="C2778" s="13"/>
      <c r="D2778" s="13"/>
      <c r="E2778" s="13"/>
    </row>
    <row r="2779" spans="1:5" x14ac:dyDescent="0.3">
      <c r="A2779" s="13"/>
      <c r="B2779" s="13"/>
      <c r="C2779" s="13"/>
      <c r="D2779" s="13"/>
      <c r="E2779" s="13"/>
    </row>
    <row r="2780" spans="1:5" x14ac:dyDescent="0.3">
      <c r="A2780" s="13"/>
      <c r="B2780" s="13"/>
      <c r="C2780" s="13"/>
      <c r="D2780" s="13"/>
      <c r="E2780" s="13"/>
    </row>
    <row r="2781" spans="1:5" x14ac:dyDescent="0.3">
      <c r="A2781" s="13"/>
      <c r="B2781" s="13"/>
      <c r="C2781" s="13"/>
      <c r="D2781" s="13"/>
      <c r="E2781" s="13"/>
    </row>
    <row r="2782" spans="1:5" x14ac:dyDescent="0.3">
      <c r="A2782" s="13"/>
      <c r="B2782" s="13"/>
      <c r="C2782" s="13"/>
      <c r="D2782" s="13"/>
      <c r="E2782" s="13"/>
    </row>
    <row r="2783" spans="1:5" x14ac:dyDescent="0.3">
      <c r="A2783" s="13"/>
      <c r="B2783" s="13"/>
      <c r="C2783" s="13"/>
      <c r="D2783" s="13"/>
      <c r="E2783" s="13"/>
    </row>
    <row r="2784" spans="1:5" x14ac:dyDescent="0.3">
      <c r="A2784" s="13"/>
      <c r="B2784" s="13"/>
      <c r="C2784" s="13"/>
      <c r="D2784" s="13"/>
      <c r="E2784" s="13"/>
    </row>
    <row r="2785" spans="1:5" x14ac:dyDescent="0.3">
      <c r="A2785" s="13"/>
      <c r="B2785" s="13"/>
      <c r="C2785" s="13"/>
      <c r="D2785" s="13"/>
      <c r="E2785" s="13"/>
    </row>
    <row r="2786" spans="1:5" x14ac:dyDescent="0.3">
      <c r="A2786" s="13"/>
      <c r="B2786" s="13"/>
      <c r="C2786" s="13"/>
      <c r="D2786" s="13"/>
      <c r="E2786" s="13"/>
    </row>
    <row r="2787" spans="1:5" x14ac:dyDescent="0.3">
      <c r="A2787" s="13"/>
      <c r="B2787" s="13"/>
      <c r="C2787" s="13"/>
      <c r="D2787" s="13"/>
      <c r="E2787" s="13"/>
    </row>
    <row r="2788" spans="1:5" x14ac:dyDescent="0.3">
      <c r="A2788" s="13"/>
      <c r="B2788" s="13"/>
      <c r="C2788" s="13"/>
      <c r="D2788" s="13"/>
      <c r="E2788" s="13"/>
    </row>
    <row r="2789" spans="1:5" x14ac:dyDescent="0.3">
      <c r="A2789" s="13"/>
      <c r="B2789" s="13"/>
      <c r="C2789" s="13"/>
      <c r="D2789" s="13"/>
      <c r="E2789" s="13"/>
    </row>
    <row r="2790" spans="1:5" x14ac:dyDescent="0.3">
      <c r="A2790" s="13"/>
      <c r="B2790" s="13"/>
      <c r="C2790" s="13"/>
      <c r="D2790" s="13"/>
      <c r="E2790" s="13"/>
    </row>
    <row r="2791" spans="1:5" x14ac:dyDescent="0.3">
      <c r="A2791" s="13"/>
      <c r="B2791" s="13"/>
      <c r="C2791" s="13"/>
      <c r="D2791" s="13"/>
      <c r="E2791" s="13"/>
    </row>
    <row r="2792" spans="1:5" x14ac:dyDescent="0.3">
      <c r="A2792" s="13"/>
      <c r="B2792" s="13"/>
      <c r="C2792" s="13"/>
      <c r="D2792" s="13"/>
      <c r="E2792" s="13"/>
    </row>
    <row r="2793" spans="1:5" x14ac:dyDescent="0.3">
      <c r="A2793" s="13"/>
      <c r="B2793" s="13"/>
      <c r="C2793" s="13"/>
      <c r="D2793" s="13"/>
      <c r="E2793" s="13"/>
    </row>
    <row r="2794" spans="1:5" x14ac:dyDescent="0.3">
      <c r="A2794" s="13"/>
      <c r="B2794" s="13"/>
      <c r="C2794" s="13"/>
      <c r="D2794" s="13"/>
      <c r="E2794" s="13"/>
    </row>
    <row r="2795" spans="1:5" x14ac:dyDescent="0.3">
      <c r="A2795" s="13"/>
      <c r="B2795" s="13"/>
      <c r="C2795" s="13"/>
      <c r="D2795" s="13"/>
      <c r="E2795" s="13"/>
    </row>
    <row r="2796" spans="1:5" x14ac:dyDescent="0.3">
      <c r="A2796" s="13"/>
      <c r="B2796" s="13"/>
      <c r="C2796" s="13"/>
      <c r="D2796" s="13"/>
      <c r="E2796" s="13"/>
    </row>
    <row r="2797" spans="1:5" x14ac:dyDescent="0.3">
      <c r="A2797" s="13"/>
      <c r="B2797" s="13"/>
      <c r="C2797" s="13"/>
      <c r="D2797" s="13"/>
      <c r="E2797" s="13"/>
    </row>
    <row r="2798" spans="1:5" x14ac:dyDescent="0.3">
      <c r="A2798" s="13"/>
      <c r="B2798" s="13"/>
      <c r="C2798" s="13"/>
      <c r="D2798" s="13"/>
      <c r="E2798" s="13"/>
    </row>
    <row r="2799" spans="1:5" x14ac:dyDescent="0.3">
      <c r="A2799" s="13"/>
      <c r="B2799" s="13"/>
      <c r="C2799" s="13"/>
      <c r="D2799" s="13"/>
      <c r="E2799" s="13"/>
    </row>
    <row r="2800" spans="1:5" x14ac:dyDescent="0.3">
      <c r="A2800" s="13"/>
      <c r="B2800" s="13"/>
      <c r="C2800" s="13"/>
      <c r="D2800" s="13"/>
      <c r="E2800" s="13"/>
    </row>
    <row r="2801" spans="1:5" x14ac:dyDescent="0.3">
      <c r="A2801" s="13"/>
      <c r="B2801" s="13"/>
      <c r="C2801" s="13"/>
      <c r="D2801" s="13"/>
      <c r="E2801" s="13"/>
    </row>
    <row r="2802" spans="1:5" x14ac:dyDescent="0.3">
      <c r="A2802" s="13"/>
      <c r="B2802" s="13"/>
      <c r="C2802" s="13"/>
      <c r="D2802" s="13"/>
      <c r="E2802" s="13"/>
    </row>
    <row r="2803" spans="1:5" x14ac:dyDescent="0.3">
      <c r="A2803" s="13"/>
      <c r="B2803" s="13"/>
      <c r="C2803" s="13"/>
      <c r="D2803" s="13"/>
      <c r="E2803" s="13"/>
    </row>
    <row r="2804" spans="1:5" x14ac:dyDescent="0.3">
      <c r="A2804" s="13"/>
      <c r="B2804" s="13"/>
      <c r="C2804" s="13"/>
      <c r="D2804" s="13"/>
      <c r="E2804" s="13"/>
    </row>
    <row r="2805" spans="1:5" x14ac:dyDescent="0.3">
      <c r="A2805" s="13"/>
      <c r="B2805" s="13"/>
      <c r="C2805" s="13"/>
      <c r="D2805" s="13"/>
      <c r="E2805" s="13"/>
    </row>
    <row r="2806" spans="1:5" x14ac:dyDescent="0.3">
      <c r="A2806" s="13"/>
      <c r="B2806" s="13"/>
      <c r="C2806" s="13"/>
      <c r="D2806" s="13"/>
      <c r="E2806" s="13"/>
    </row>
    <row r="2807" spans="1:5" x14ac:dyDescent="0.3">
      <c r="A2807" s="13"/>
      <c r="B2807" s="13"/>
      <c r="C2807" s="13"/>
      <c r="D2807" s="13"/>
      <c r="E2807" s="13"/>
    </row>
    <row r="2808" spans="1:5" x14ac:dyDescent="0.3">
      <c r="A2808" s="13"/>
      <c r="B2808" s="13"/>
      <c r="C2808" s="13"/>
      <c r="D2808" s="13"/>
      <c r="E2808" s="13"/>
    </row>
    <row r="2809" spans="1:5" x14ac:dyDescent="0.3">
      <c r="A2809" s="13"/>
      <c r="B2809" s="13"/>
      <c r="C2809" s="13"/>
      <c r="D2809" s="13"/>
      <c r="E2809" s="13"/>
    </row>
    <row r="2810" spans="1:5" x14ac:dyDescent="0.3">
      <c r="A2810" s="13"/>
      <c r="B2810" s="13"/>
      <c r="C2810" s="13"/>
      <c r="D2810" s="13"/>
      <c r="E2810" s="13"/>
    </row>
    <row r="2811" spans="1:5" x14ac:dyDescent="0.3">
      <c r="A2811" s="13"/>
      <c r="B2811" s="13"/>
      <c r="C2811" s="13"/>
      <c r="D2811" s="13"/>
      <c r="E2811" s="13"/>
    </row>
    <row r="2812" spans="1:5" x14ac:dyDescent="0.3">
      <c r="A2812" s="13"/>
      <c r="B2812" s="13"/>
      <c r="C2812" s="13"/>
      <c r="D2812" s="13"/>
      <c r="E2812" s="13"/>
    </row>
    <row r="2813" spans="1:5" x14ac:dyDescent="0.3">
      <c r="A2813" s="13"/>
      <c r="B2813" s="13"/>
      <c r="C2813" s="13"/>
      <c r="D2813" s="13"/>
      <c r="E2813" s="13"/>
    </row>
    <row r="2814" spans="1:5" x14ac:dyDescent="0.3">
      <c r="A2814" s="13"/>
      <c r="B2814" s="13"/>
      <c r="C2814" s="13"/>
      <c r="D2814" s="13"/>
      <c r="E2814" s="13"/>
    </row>
    <row r="2815" spans="1:5" x14ac:dyDescent="0.3">
      <c r="A2815" s="13"/>
      <c r="B2815" s="13"/>
      <c r="C2815" s="13"/>
      <c r="D2815" s="13"/>
      <c r="E2815" s="13"/>
    </row>
    <row r="2816" spans="1:5" x14ac:dyDescent="0.3">
      <c r="A2816" s="13"/>
      <c r="B2816" s="13"/>
      <c r="C2816" s="13"/>
      <c r="D2816" s="13"/>
      <c r="E2816" s="13"/>
    </row>
    <row r="2817" spans="1:5" x14ac:dyDescent="0.3">
      <c r="A2817" s="13"/>
      <c r="B2817" s="13"/>
      <c r="C2817" s="13"/>
      <c r="D2817" s="13"/>
      <c r="E2817" s="13"/>
    </row>
    <row r="2818" spans="1:5" x14ac:dyDescent="0.3">
      <c r="A2818" s="13"/>
      <c r="B2818" s="13"/>
      <c r="C2818" s="13"/>
      <c r="D2818" s="13"/>
      <c r="E2818" s="13"/>
    </row>
    <row r="2819" spans="1:5" x14ac:dyDescent="0.3">
      <c r="A2819" s="13"/>
      <c r="B2819" s="13"/>
      <c r="C2819" s="13"/>
      <c r="D2819" s="13"/>
      <c r="E2819" s="13"/>
    </row>
    <row r="2820" spans="1:5" x14ac:dyDescent="0.3">
      <c r="A2820" s="13"/>
      <c r="B2820" s="13"/>
      <c r="C2820" s="13"/>
      <c r="D2820" s="13"/>
      <c r="E2820" s="13"/>
    </row>
    <row r="2821" spans="1:5" x14ac:dyDescent="0.3">
      <c r="A2821" s="13"/>
      <c r="B2821" s="13"/>
      <c r="C2821" s="13"/>
      <c r="D2821" s="13"/>
      <c r="E2821" s="13"/>
    </row>
    <row r="2822" spans="1:5" x14ac:dyDescent="0.3">
      <c r="A2822" s="13"/>
      <c r="B2822" s="13"/>
      <c r="C2822" s="13"/>
      <c r="D2822" s="13"/>
      <c r="E2822" s="13"/>
    </row>
    <row r="2823" spans="1:5" x14ac:dyDescent="0.3">
      <c r="A2823" s="13"/>
      <c r="B2823" s="13"/>
      <c r="C2823" s="13"/>
      <c r="D2823" s="13"/>
      <c r="E2823" s="13"/>
    </row>
    <row r="2824" spans="1:5" x14ac:dyDescent="0.3">
      <c r="A2824" s="13"/>
      <c r="B2824" s="13"/>
      <c r="C2824" s="13"/>
      <c r="D2824" s="13"/>
      <c r="E2824" s="13"/>
    </row>
    <row r="2825" spans="1:5" x14ac:dyDescent="0.3">
      <c r="A2825" s="13"/>
      <c r="B2825" s="13"/>
      <c r="C2825" s="13"/>
      <c r="D2825" s="13"/>
      <c r="E2825" s="13"/>
    </row>
    <row r="2826" spans="1:5" x14ac:dyDescent="0.3">
      <c r="A2826" s="13"/>
      <c r="B2826" s="13"/>
      <c r="C2826" s="13"/>
      <c r="D2826" s="13"/>
      <c r="E2826" s="13"/>
    </row>
    <row r="2827" spans="1:5" x14ac:dyDescent="0.3">
      <c r="A2827" s="13"/>
      <c r="B2827" s="13"/>
      <c r="C2827" s="13"/>
      <c r="D2827" s="13"/>
      <c r="E2827" s="13"/>
    </row>
    <row r="2828" spans="1:5" x14ac:dyDescent="0.3">
      <c r="A2828" s="13"/>
      <c r="B2828" s="13"/>
      <c r="C2828" s="13"/>
      <c r="D2828" s="13"/>
      <c r="E2828" s="13"/>
    </row>
    <row r="2829" spans="1:5" x14ac:dyDescent="0.3">
      <c r="A2829" s="13"/>
      <c r="B2829" s="13"/>
      <c r="C2829" s="13"/>
      <c r="D2829" s="13"/>
      <c r="E2829" s="13"/>
    </row>
    <row r="2830" spans="1:5" x14ac:dyDescent="0.3">
      <c r="A2830" s="13"/>
      <c r="B2830" s="13"/>
      <c r="C2830" s="13"/>
      <c r="D2830" s="13"/>
      <c r="E2830" s="13"/>
    </row>
    <row r="2831" spans="1:5" x14ac:dyDescent="0.3">
      <c r="A2831" s="13"/>
      <c r="B2831" s="13"/>
      <c r="C2831" s="13"/>
      <c r="D2831" s="13"/>
      <c r="E2831" s="13"/>
    </row>
    <row r="2832" spans="1:5" x14ac:dyDescent="0.3">
      <c r="A2832" s="13"/>
      <c r="B2832" s="13"/>
      <c r="C2832" s="13"/>
      <c r="D2832" s="13"/>
      <c r="E2832" s="13"/>
    </row>
    <row r="2833" spans="1:5" x14ac:dyDescent="0.3">
      <c r="A2833" s="13"/>
      <c r="B2833" s="13"/>
      <c r="C2833" s="13"/>
      <c r="D2833" s="13"/>
      <c r="E2833" s="13"/>
    </row>
    <row r="2834" spans="1:5" x14ac:dyDescent="0.3">
      <c r="A2834" s="13"/>
      <c r="B2834" s="13"/>
      <c r="C2834" s="13"/>
      <c r="D2834" s="13"/>
      <c r="E2834" s="13"/>
    </row>
    <row r="2835" spans="1:5" x14ac:dyDescent="0.3">
      <c r="A2835" s="13"/>
      <c r="B2835" s="13"/>
      <c r="C2835" s="13"/>
      <c r="D2835" s="13"/>
      <c r="E2835" s="13"/>
    </row>
    <row r="2836" spans="1:5" x14ac:dyDescent="0.3">
      <c r="A2836" s="13"/>
      <c r="B2836" s="13"/>
      <c r="C2836" s="13"/>
      <c r="D2836" s="13"/>
      <c r="E2836" s="13"/>
    </row>
    <row r="2837" spans="1:5" x14ac:dyDescent="0.3">
      <c r="A2837" s="13"/>
      <c r="B2837" s="13"/>
      <c r="C2837" s="13"/>
      <c r="D2837" s="13"/>
      <c r="E2837" s="13"/>
    </row>
    <row r="2838" spans="1:5" x14ac:dyDescent="0.3">
      <c r="A2838" s="13"/>
      <c r="B2838" s="13"/>
      <c r="C2838" s="13"/>
      <c r="D2838" s="13"/>
      <c r="E2838" s="13"/>
    </row>
    <row r="2839" spans="1:5" x14ac:dyDescent="0.3">
      <c r="A2839" s="13"/>
      <c r="B2839" s="13"/>
      <c r="C2839" s="13"/>
      <c r="D2839" s="13"/>
      <c r="E2839" s="13"/>
    </row>
    <row r="2840" spans="1:5" x14ac:dyDescent="0.3">
      <c r="A2840" s="13"/>
      <c r="B2840" s="13"/>
      <c r="C2840" s="13"/>
      <c r="D2840" s="13"/>
      <c r="E2840" s="13"/>
    </row>
    <row r="2841" spans="1:5" x14ac:dyDescent="0.3">
      <c r="A2841" s="13"/>
      <c r="B2841" s="13"/>
      <c r="C2841" s="13"/>
      <c r="D2841" s="13"/>
      <c r="E2841" s="13"/>
    </row>
    <row r="2842" spans="1:5" x14ac:dyDescent="0.3">
      <c r="A2842" s="13"/>
      <c r="B2842" s="13"/>
      <c r="C2842" s="13"/>
      <c r="D2842" s="13"/>
      <c r="E2842" s="13"/>
    </row>
    <row r="2843" spans="1:5" x14ac:dyDescent="0.3">
      <c r="A2843" s="13"/>
      <c r="B2843" s="13"/>
      <c r="C2843" s="13"/>
      <c r="D2843" s="13"/>
      <c r="E2843" s="13"/>
    </row>
    <row r="2844" spans="1:5" x14ac:dyDescent="0.3">
      <c r="A2844" s="13"/>
      <c r="B2844" s="13"/>
      <c r="C2844" s="13"/>
      <c r="D2844" s="13"/>
      <c r="E2844" s="13"/>
    </row>
    <row r="2845" spans="1:5" x14ac:dyDescent="0.3">
      <c r="A2845" s="13"/>
      <c r="B2845" s="13"/>
      <c r="C2845" s="13"/>
      <c r="D2845" s="13"/>
      <c r="E2845" s="13"/>
    </row>
    <row r="2846" spans="1:5" x14ac:dyDescent="0.3">
      <c r="A2846" s="13"/>
      <c r="B2846" s="13"/>
      <c r="C2846" s="13"/>
      <c r="D2846" s="13"/>
      <c r="E2846" s="13"/>
    </row>
    <row r="2847" spans="1:5" x14ac:dyDescent="0.3">
      <c r="A2847" s="13"/>
      <c r="B2847" s="13"/>
      <c r="C2847" s="13"/>
      <c r="D2847" s="13"/>
      <c r="E2847" s="13"/>
    </row>
    <row r="2848" spans="1:5" x14ac:dyDescent="0.3">
      <c r="A2848" s="13"/>
      <c r="B2848" s="13"/>
      <c r="C2848" s="13"/>
      <c r="D2848" s="13"/>
      <c r="E2848" s="13"/>
    </row>
    <row r="2849" spans="1:5" x14ac:dyDescent="0.3">
      <c r="A2849" s="13"/>
      <c r="B2849" s="13"/>
      <c r="C2849" s="13"/>
      <c r="D2849" s="13"/>
      <c r="E2849" s="13"/>
    </row>
    <row r="2850" spans="1:5" x14ac:dyDescent="0.3">
      <c r="A2850" s="13"/>
      <c r="B2850" s="13"/>
      <c r="C2850" s="13"/>
      <c r="D2850" s="13"/>
      <c r="E2850" s="13"/>
    </row>
    <row r="2851" spans="1:5" x14ac:dyDescent="0.3">
      <c r="A2851" s="13"/>
      <c r="B2851" s="13"/>
      <c r="C2851" s="13"/>
      <c r="D2851" s="13"/>
      <c r="E2851" s="13"/>
    </row>
    <row r="2852" spans="1:5" x14ac:dyDescent="0.3">
      <c r="A2852" s="13"/>
      <c r="B2852" s="13"/>
      <c r="C2852" s="13"/>
      <c r="D2852" s="13"/>
      <c r="E2852" s="13"/>
    </row>
    <row r="2853" spans="1:5" x14ac:dyDescent="0.3">
      <c r="A2853" s="13"/>
      <c r="B2853" s="13"/>
      <c r="C2853" s="13"/>
      <c r="D2853" s="13"/>
      <c r="E2853" s="13"/>
    </row>
    <row r="2854" spans="1:5" x14ac:dyDescent="0.3">
      <c r="A2854" s="13"/>
      <c r="B2854" s="13"/>
      <c r="C2854" s="13"/>
      <c r="D2854" s="13"/>
      <c r="E2854" s="13"/>
    </row>
    <row r="2855" spans="1:5" x14ac:dyDescent="0.3">
      <c r="A2855" s="13"/>
      <c r="B2855" s="13"/>
      <c r="C2855" s="13"/>
      <c r="D2855" s="13"/>
      <c r="E2855" s="13"/>
    </row>
    <row r="2856" spans="1:5" x14ac:dyDescent="0.3">
      <c r="A2856" s="13"/>
      <c r="B2856" s="13"/>
      <c r="C2856" s="13"/>
      <c r="D2856" s="13"/>
      <c r="E2856" s="13"/>
    </row>
    <row r="2857" spans="1:5" x14ac:dyDescent="0.3">
      <c r="A2857" s="13"/>
      <c r="B2857" s="13"/>
      <c r="C2857" s="13"/>
      <c r="D2857" s="13"/>
      <c r="E2857" s="13"/>
    </row>
    <row r="2858" spans="1:5" x14ac:dyDescent="0.3">
      <c r="A2858" s="13"/>
      <c r="B2858" s="13"/>
      <c r="C2858" s="13"/>
      <c r="D2858" s="13"/>
      <c r="E2858" s="13"/>
    </row>
    <row r="2859" spans="1:5" x14ac:dyDescent="0.3">
      <c r="A2859" s="13"/>
      <c r="B2859" s="13"/>
      <c r="C2859" s="13"/>
      <c r="D2859" s="13"/>
      <c r="E2859" s="13"/>
    </row>
    <row r="2860" spans="1:5" x14ac:dyDescent="0.3">
      <c r="A2860" s="13"/>
      <c r="B2860" s="13"/>
      <c r="C2860" s="13"/>
      <c r="D2860" s="13"/>
      <c r="E2860" s="13"/>
    </row>
    <row r="2861" spans="1:5" x14ac:dyDescent="0.3">
      <c r="A2861" s="13"/>
      <c r="B2861" s="13"/>
      <c r="C2861" s="13"/>
      <c r="D2861" s="13"/>
      <c r="E2861" s="13"/>
    </row>
    <row r="2862" spans="1:5" x14ac:dyDescent="0.3">
      <c r="A2862" s="13"/>
      <c r="B2862" s="13"/>
      <c r="C2862" s="13"/>
      <c r="D2862" s="13"/>
      <c r="E2862" s="13"/>
    </row>
    <row r="2863" spans="1:5" x14ac:dyDescent="0.3">
      <c r="A2863" s="13"/>
      <c r="B2863" s="13"/>
      <c r="C2863" s="13"/>
      <c r="D2863" s="13"/>
      <c r="E2863" s="13"/>
    </row>
    <row r="2864" spans="1:5" x14ac:dyDescent="0.3">
      <c r="A2864" s="13"/>
      <c r="B2864" s="13"/>
      <c r="C2864" s="13"/>
      <c r="D2864" s="13"/>
      <c r="E2864" s="13"/>
    </row>
    <row r="2865" spans="1:5" x14ac:dyDescent="0.3">
      <c r="A2865" s="13"/>
      <c r="B2865" s="13"/>
      <c r="C2865" s="13"/>
      <c r="D2865" s="13"/>
      <c r="E2865" s="13"/>
    </row>
    <row r="2866" spans="1:5" x14ac:dyDescent="0.3">
      <c r="A2866" s="13"/>
      <c r="B2866" s="13"/>
      <c r="C2866" s="13"/>
      <c r="D2866" s="13"/>
      <c r="E2866" s="13"/>
    </row>
    <row r="2867" spans="1:5" x14ac:dyDescent="0.3">
      <c r="A2867" s="13"/>
      <c r="B2867" s="13"/>
      <c r="C2867" s="13"/>
      <c r="D2867" s="13"/>
      <c r="E2867" s="13"/>
    </row>
    <row r="2868" spans="1:5" x14ac:dyDescent="0.3">
      <c r="A2868" s="13"/>
      <c r="B2868" s="13"/>
      <c r="C2868" s="13"/>
      <c r="D2868" s="13"/>
      <c r="E2868" s="13"/>
    </row>
    <row r="2869" spans="1:5" x14ac:dyDescent="0.3">
      <c r="A2869" s="13"/>
      <c r="B2869" s="13"/>
      <c r="C2869" s="13"/>
      <c r="D2869" s="13"/>
      <c r="E2869" s="13"/>
    </row>
    <row r="2870" spans="1:5" x14ac:dyDescent="0.3">
      <c r="A2870" s="13"/>
      <c r="B2870" s="13"/>
      <c r="C2870" s="13"/>
      <c r="D2870" s="13"/>
      <c r="E2870" s="13"/>
    </row>
    <row r="2871" spans="1:5" x14ac:dyDescent="0.3">
      <c r="A2871" s="13"/>
      <c r="B2871" s="13"/>
      <c r="C2871" s="13"/>
      <c r="D2871" s="13"/>
      <c r="E2871" s="13"/>
    </row>
    <row r="2872" spans="1:5" x14ac:dyDescent="0.3">
      <c r="A2872" s="13"/>
      <c r="B2872" s="13"/>
      <c r="C2872" s="13"/>
      <c r="D2872" s="13"/>
      <c r="E2872" s="13"/>
    </row>
    <row r="2873" spans="1:5" x14ac:dyDescent="0.3">
      <c r="A2873" s="13"/>
      <c r="B2873" s="13"/>
      <c r="C2873" s="13"/>
      <c r="D2873" s="13"/>
      <c r="E2873" s="13"/>
    </row>
    <row r="2874" spans="1:5" x14ac:dyDescent="0.3">
      <c r="A2874" s="13"/>
      <c r="B2874" s="13"/>
      <c r="C2874" s="13"/>
      <c r="D2874" s="13"/>
      <c r="E2874" s="13"/>
    </row>
    <row r="2875" spans="1:5" x14ac:dyDescent="0.3">
      <c r="A2875" s="13"/>
      <c r="B2875" s="13"/>
      <c r="C2875" s="13"/>
      <c r="D2875" s="13"/>
      <c r="E2875" s="13"/>
    </row>
    <row r="2876" spans="1:5" x14ac:dyDescent="0.3">
      <c r="A2876" s="13"/>
      <c r="B2876" s="13"/>
      <c r="C2876" s="13"/>
      <c r="D2876" s="13"/>
      <c r="E2876" s="13"/>
    </row>
    <row r="2877" spans="1:5" x14ac:dyDescent="0.3">
      <c r="A2877" s="13"/>
      <c r="B2877" s="13"/>
      <c r="C2877" s="13"/>
      <c r="D2877" s="13"/>
      <c r="E2877" s="13"/>
    </row>
    <row r="2878" spans="1:5" x14ac:dyDescent="0.3">
      <c r="A2878" s="13"/>
      <c r="B2878" s="13"/>
      <c r="C2878" s="13"/>
      <c r="D2878" s="13"/>
      <c r="E2878" s="13"/>
    </row>
    <row r="2879" spans="1:5" x14ac:dyDescent="0.3">
      <c r="A2879" s="13"/>
      <c r="B2879" s="13"/>
      <c r="C2879" s="13"/>
      <c r="D2879" s="13"/>
      <c r="E2879" s="13"/>
    </row>
    <row r="2880" spans="1:5" x14ac:dyDescent="0.3">
      <c r="A2880" s="13"/>
      <c r="B2880" s="13"/>
      <c r="C2880" s="13"/>
      <c r="D2880" s="13"/>
      <c r="E2880" s="13"/>
    </row>
    <row r="2881" spans="1:5" x14ac:dyDescent="0.3">
      <c r="A2881" s="13"/>
      <c r="B2881" s="13"/>
      <c r="C2881" s="13"/>
      <c r="D2881" s="13"/>
      <c r="E2881" s="13"/>
    </row>
    <row r="2882" spans="1:5" x14ac:dyDescent="0.3">
      <c r="A2882" s="13"/>
      <c r="B2882" s="13"/>
      <c r="C2882" s="13"/>
      <c r="D2882" s="13"/>
      <c r="E2882" s="13"/>
    </row>
    <row r="2883" spans="1:5" x14ac:dyDescent="0.3">
      <c r="A2883" s="13"/>
      <c r="B2883" s="13"/>
      <c r="C2883" s="13"/>
      <c r="D2883" s="13"/>
      <c r="E2883" s="13"/>
    </row>
    <row r="2884" spans="1:5" x14ac:dyDescent="0.3">
      <c r="A2884" s="13"/>
      <c r="B2884" s="13"/>
      <c r="C2884" s="13"/>
      <c r="D2884" s="13"/>
      <c r="E2884" s="13"/>
    </row>
    <row r="2885" spans="1:5" x14ac:dyDescent="0.3">
      <c r="A2885" s="13"/>
      <c r="B2885" s="13"/>
      <c r="C2885" s="13"/>
      <c r="D2885" s="13"/>
      <c r="E2885" s="13"/>
    </row>
    <row r="2886" spans="1:5" x14ac:dyDescent="0.3">
      <c r="A2886" s="13"/>
      <c r="B2886" s="13"/>
      <c r="C2886" s="13"/>
      <c r="D2886" s="13"/>
      <c r="E2886" s="13"/>
    </row>
    <row r="2887" spans="1:5" x14ac:dyDescent="0.3">
      <c r="A2887" s="13"/>
      <c r="B2887" s="13"/>
      <c r="C2887" s="13"/>
      <c r="D2887" s="13"/>
      <c r="E2887" s="13"/>
    </row>
    <row r="2888" spans="1:5" x14ac:dyDescent="0.3">
      <c r="A2888" s="13"/>
      <c r="B2888" s="13"/>
      <c r="C2888" s="13"/>
      <c r="D2888" s="13"/>
      <c r="E2888" s="13"/>
    </row>
    <row r="2889" spans="1:5" x14ac:dyDescent="0.3">
      <c r="A2889" s="13"/>
      <c r="B2889" s="13"/>
      <c r="C2889" s="13"/>
      <c r="D2889" s="13"/>
      <c r="E2889" s="13"/>
    </row>
    <row r="2890" spans="1:5" x14ac:dyDescent="0.3">
      <c r="A2890" s="13"/>
      <c r="B2890" s="13"/>
      <c r="C2890" s="13"/>
      <c r="D2890" s="13"/>
      <c r="E2890" s="13"/>
    </row>
    <row r="2891" spans="1:5" x14ac:dyDescent="0.3">
      <c r="A2891" s="13"/>
      <c r="B2891" s="13"/>
      <c r="C2891" s="13"/>
      <c r="D2891" s="13"/>
      <c r="E2891" s="13"/>
    </row>
    <row r="2892" spans="1:5" x14ac:dyDescent="0.3">
      <c r="A2892" s="13"/>
      <c r="B2892" s="13"/>
      <c r="C2892" s="13"/>
      <c r="D2892" s="13"/>
      <c r="E2892" s="13"/>
    </row>
    <row r="2893" spans="1:5" x14ac:dyDescent="0.3">
      <c r="A2893" s="13"/>
      <c r="B2893" s="13"/>
      <c r="C2893" s="13"/>
      <c r="D2893" s="13"/>
      <c r="E2893" s="13"/>
    </row>
    <row r="2894" spans="1:5" x14ac:dyDescent="0.3">
      <c r="A2894" s="13"/>
      <c r="B2894" s="13"/>
      <c r="C2894" s="13"/>
      <c r="D2894" s="13"/>
      <c r="E2894" s="13"/>
    </row>
    <row r="2895" spans="1:5" x14ac:dyDescent="0.3">
      <c r="A2895" s="13"/>
      <c r="B2895" s="13"/>
      <c r="C2895" s="13"/>
      <c r="D2895" s="13"/>
      <c r="E2895" s="13"/>
    </row>
    <row r="2896" spans="1:5" x14ac:dyDescent="0.3">
      <c r="A2896" s="13"/>
      <c r="B2896" s="13"/>
      <c r="C2896" s="13"/>
      <c r="D2896" s="13"/>
      <c r="E2896" s="13"/>
    </row>
    <row r="2897" spans="1:5" x14ac:dyDescent="0.3">
      <c r="A2897" s="13"/>
      <c r="B2897" s="13"/>
      <c r="C2897" s="13"/>
      <c r="D2897" s="13"/>
      <c r="E2897" s="13"/>
    </row>
    <row r="2898" spans="1:5" x14ac:dyDescent="0.3">
      <c r="A2898" s="13"/>
      <c r="B2898" s="13"/>
      <c r="C2898" s="13"/>
      <c r="D2898" s="13"/>
      <c r="E2898" s="13"/>
    </row>
    <row r="2899" spans="1:5" x14ac:dyDescent="0.3">
      <c r="A2899" s="13"/>
      <c r="B2899" s="13"/>
      <c r="C2899" s="13"/>
      <c r="D2899" s="13"/>
      <c r="E2899" s="13"/>
    </row>
    <row r="2900" spans="1:5" x14ac:dyDescent="0.3">
      <c r="A2900" s="13"/>
      <c r="B2900" s="13"/>
      <c r="C2900" s="13"/>
      <c r="D2900" s="13"/>
      <c r="E2900" s="13"/>
    </row>
    <row r="2901" spans="1:5" x14ac:dyDescent="0.3">
      <c r="A2901" s="13"/>
      <c r="B2901" s="13"/>
      <c r="C2901" s="13"/>
      <c r="D2901" s="13"/>
      <c r="E2901" s="13"/>
    </row>
    <row r="2902" spans="1:5" x14ac:dyDescent="0.3">
      <c r="A2902" s="13"/>
      <c r="B2902" s="13"/>
      <c r="C2902" s="13"/>
      <c r="D2902" s="13"/>
      <c r="E2902" s="13"/>
    </row>
    <row r="2903" spans="1:5" x14ac:dyDescent="0.3">
      <c r="A2903" s="13"/>
      <c r="B2903" s="13"/>
      <c r="C2903" s="13"/>
      <c r="D2903" s="13"/>
      <c r="E2903" s="13"/>
    </row>
    <row r="2904" spans="1:5" x14ac:dyDescent="0.3">
      <c r="A2904" s="13"/>
      <c r="B2904" s="13"/>
      <c r="C2904" s="13"/>
      <c r="D2904" s="13"/>
      <c r="E2904" s="13"/>
    </row>
    <row r="2905" spans="1:5" x14ac:dyDescent="0.3">
      <c r="A2905" s="13"/>
      <c r="B2905" s="13"/>
      <c r="C2905" s="13"/>
      <c r="D2905" s="13"/>
      <c r="E2905" s="13"/>
    </row>
    <row r="2906" spans="1:5" x14ac:dyDescent="0.3">
      <c r="A2906" s="13"/>
      <c r="B2906" s="13"/>
      <c r="C2906" s="13"/>
      <c r="D2906" s="13"/>
      <c r="E2906" s="13"/>
    </row>
    <row r="2907" spans="1:5" x14ac:dyDescent="0.3">
      <c r="A2907" s="13"/>
      <c r="B2907" s="13"/>
      <c r="C2907" s="13"/>
      <c r="D2907" s="13"/>
      <c r="E2907" s="13"/>
    </row>
    <row r="2908" spans="1:5" x14ac:dyDescent="0.3">
      <c r="A2908" s="13"/>
      <c r="B2908" s="13"/>
      <c r="C2908" s="13"/>
      <c r="D2908" s="13"/>
      <c r="E2908" s="13"/>
    </row>
    <row r="2909" spans="1:5" x14ac:dyDescent="0.3">
      <c r="A2909" s="13"/>
      <c r="B2909" s="13"/>
      <c r="C2909" s="13"/>
      <c r="D2909" s="13"/>
      <c r="E2909" s="13"/>
    </row>
    <row r="2910" spans="1:5" x14ac:dyDescent="0.3">
      <c r="A2910" s="13"/>
      <c r="B2910" s="13"/>
      <c r="C2910" s="13"/>
      <c r="D2910" s="13"/>
      <c r="E2910" s="13"/>
    </row>
    <row r="2911" spans="1:5" x14ac:dyDescent="0.3">
      <c r="A2911" s="13"/>
      <c r="B2911" s="13"/>
      <c r="C2911" s="13"/>
      <c r="D2911" s="13"/>
      <c r="E2911" s="13"/>
    </row>
    <row r="2912" spans="1:5" x14ac:dyDescent="0.3">
      <c r="A2912" s="13"/>
      <c r="B2912" s="13"/>
      <c r="C2912" s="13"/>
      <c r="D2912" s="13"/>
      <c r="E2912" s="13"/>
    </row>
    <row r="2913" spans="1:5" x14ac:dyDescent="0.3">
      <c r="A2913" s="13"/>
      <c r="B2913" s="13"/>
      <c r="C2913" s="13"/>
      <c r="D2913" s="13"/>
      <c r="E2913" s="13"/>
    </row>
    <row r="2914" spans="1:5" x14ac:dyDescent="0.3">
      <c r="A2914" s="13"/>
      <c r="B2914" s="13"/>
      <c r="C2914" s="13"/>
      <c r="D2914" s="13"/>
      <c r="E2914" s="13"/>
    </row>
    <row r="2915" spans="1:5" x14ac:dyDescent="0.3">
      <c r="A2915" s="13"/>
      <c r="B2915" s="13"/>
      <c r="C2915" s="13"/>
      <c r="D2915" s="13"/>
      <c r="E2915" s="13"/>
    </row>
    <row r="2916" spans="1:5" x14ac:dyDescent="0.3">
      <c r="A2916" s="13"/>
      <c r="B2916" s="13"/>
      <c r="C2916" s="13"/>
      <c r="D2916" s="13"/>
      <c r="E2916" s="13"/>
    </row>
    <row r="2917" spans="1:5" x14ac:dyDescent="0.3">
      <c r="A2917" s="13"/>
      <c r="B2917" s="13"/>
      <c r="C2917" s="13"/>
      <c r="D2917" s="13"/>
      <c r="E2917" s="13"/>
    </row>
    <row r="2918" spans="1:5" x14ac:dyDescent="0.3">
      <c r="A2918" s="13"/>
      <c r="B2918" s="13"/>
      <c r="C2918" s="13"/>
      <c r="D2918" s="13"/>
      <c r="E2918" s="13"/>
    </row>
    <row r="2919" spans="1:5" x14ac:dyDescent="0.3">
      <c r="A2919" s="13"/>
      <c r="B2919" s="13"/>
      <c r="C2919" s="13"/>
      <c r="D2919" s="13"/>
      <c r="E2919" s="13"/>
    </row>
    <row r="2920" spans="1:5" x14ac:dyDescent="0.3">
      <c r="A2920" s="13"/>
      <c r="B2920" s="13"/>
      <c r="C2920" s="13"/>
      <c r="D2920" s="13"/>
      <c r="E2920" s="13"/>
    </row>
    <row r="2921" spans="1:5" x14ac:dyDescent="0.3">
      <c r="A2921" s="13"/>
      <c r="B2921" s="13"/>
      <c r="C2921" s="13"/>
      <c r="D2921" s="13"/>
      <c r="E2921" s="13"/>
    </row>
    <row r="2922" spans="1:5" x14ac:dyDescent="0.3">
      <c r="A2922" s="13"/>
      <c r="B2922" s="13"/>
      <c r="C2922" s="13"/>
      <c r="D2922" s="13"/>
      <c r="E2922" s="13"/>
    </row>
    <row r="2923" spans="1:5" x14ac:dyDescent="0.3">
      <c r="A2923" s="13"/>
      <c r="B2923" s="13"/>
      <c r="C2923" s="13"/>
      <c r="D2923" s="13"/>
      <c r="E2923" s="13"/>
    </row>
    <row r="2924" spans="1:5" x14ac:dyDescent="0.3">
      <c r="A2924" s="13"/>
      <c r="B2924" s="13"/>
      <c r="C2924" s="13"/>
      <c r="D2924" s="13"/>
      <c r="E2924" s="13"/>
    </row>
    <row r="2925" spans="1:5" x14ac:dyDescent="0.3">
      <c r="A2925" s="13"/>
      <c r="B2925" s="13"/>
      <c r="C2925" s="13"/>
      <c r="D2925" s="13"/>
      <c r="E2925" s="13"/>
    </row>
    <row r="2926" spans="1:5" x14ac:dyDescent="0.3">
      <c r="A2926" s="13"/>
      <c r="B2926" s="13"/>
      <c r="C2926" s="13"/>
      <c r="D2926" s="13"/>
      <c r="E2926" s="13"/>
    </row>
    <row r="2927" spans="1:5" x14ac:dyDescent="0.3">
      <c r="A2927" s="13"/>
      <c r="B2927" s="13"/>
      <c r="C2927" s="13"/>
      <c r="D2927" s="13"/>
      <c r="E2927" s="13"/>
    </row>
    <row r="2928" spans="1:5" x14ac:dyDescent="0.3">
      <c r="A2928" s="13"/>
      <c r="B2928" s="13"/>
      <c r="C2928" s="13"/>
      <c r="D2928" s="13"/>
      <c r="E2928" s="13"/>
    </row>
    <row r="2929" spans="1:5" x14ac:dyDescent="0.3">
      <c r="A2929" s="13"/>
      <c r="B2929" s="13"/>
      <c r="C2929" s="13"/>
      <c r="D2929" s="13"/>
      <c r="E2929" s="13"/>
    </row>
    <row r="2930" spans="1:5" x14ac:dyDescent="0.3">
      <c r="A2930" s="13"/>
      <c r="B2930" s="13"/>
      <c r="C2930" s="13"/>
      <c r="D2930" s="13"/>
      <c r="E2930" s="13"/>
    </row>
    <row r="2931" spans="1:5" x14ac:dyDescent="0.3">
      <c r="A2931" s="13"/>
      <c r="B2931" s="13"/>
      <c r="C2931" s="13"/>
      <c r="D2931" s="13"/>
      <c r="E2931" s="13"/>
    </row>
    <row r="2932" spans="1:5" x14ac:dyDescent="0.3">
      <c r="A2932" s="13"/>
      <c r="B2932" s="13"/>
      <c r="C2932" s="13"/>
      <c r="D2932" s="13"/>
      <c r="E2932" s="13"/>
    </row>
    <row r="2933" spans="1:5" x14ac:dyDescent="0.3">
      <c r="A2933" s="13"/>
      <c r="B2933" s="13"/>
      <c r="C2933" s="13"/>
      <c r="D2933" s="13"/>
      <c r="E2933" s="13"/>
    </row>
    <row r="2934" spans="1:5" x14ac:dyDescent="0.3">
      <c r="A2934" s="13"/>
      <c r="B2934" s="13"/>
      <c r="C2934" s="13"/>
      <c r="D2934" s="13"/>
      <c r="E2934" s="13"/>
    </row>
    <row r="2935" spans="1:5" x14ac:dyDescent="0.3">
      <c r="A2935" s="13"/>
      <c r="B2935" s="13"/>
      <c r="C2935" s="13"/>
      <c r="D2935" s="13"/>
      <c r="E2935" s="13"/>
    </row>
    <row r="2936" spans="1:5" x14ac:dyDescent="0.3">
      <c r="A2936" s="13"/>
      <c r="B2936" s="13"/>
      <c r="C2936" s="13"/>
      <c r="D2936" s="13"/>
      <c r="E2936" s="13"/>
    </row>
    <row r="2937" spans="1:5" x14ac:dyDescent="0.3">
      <c r="A2937" s="13"/>
      <c r="B2937" s="13"/>
      <c r="C2937" s="13"/>
      <c r="D2937" s="13"/>
      <c r="E2937" s="13"/>
    </row>
    <row r="2938" spans="1:5" x14ac:dyDescent="0.3">
      <c r="A2938" s="13"/>
      <c r="B2938" s="13"/>
      <c r="C2938" s="13"/>
      <c r="D2938" s="13"/>
      <c r="E2938" s="13"/>
    </row>
    <row r="2939" spans="1:5" x14ac:dyDescent="0.3">
      <c r="A2939" s="13"/>
      <c r="B2939" s="13"/>
      <c r="C2939" s="13"/>
      <c r="D2939" s="13"/>
      <c r="E2939" s="13"/>
    </row>
    <row r="2940" spans="1:5" x14ac:dyDescent="0.3">
      <c r="A2940" s="13"/>
      <c r="B2940" s="13"/>
      <c r="C2940" s="13"/>
      <c r="D2940" s="13"/>
      <c r="E2940" s="13"/>
    </row>
    <row r="2941" spans="1:5" x14ac:dyDescent="0.3">
      <c r="A2941" s="13"/>
      <c r="B2941" s="13"/>
      <c r="C2941" s="13"/>
      <c r="D2941" s="13"/>
      <c r="E2941" s="13"/>
    </row>
    <row r="2942" spans="1:5" x14ac:dyDescent="0.3">
      <c r="A2942" s="13"/>
      <c r="B2942" s="13"/>
      <c r="C2942" s="13"/>
      <c r="D2942" s="13"/>
      <c r="E2942" s="13"/>
    </row>
    <row r="2943" spans="1:5" x14ac:dyDescent="0.3">
      <c r="A2943" s="13"/>
      <c r="B2943" s="13"/>
      <c r="C2943" s="13"/>
      <c r="D2943" s="13"/>
      <c r="E2943" s="13"/>
    </row>
    <row r="2944" spans="1:5" x14ac:dyDescent="0.3">
      <c r="A2944" s="13"/>
      <c r="B2944" s="13"/>
      <c r="C2944" s="13"/>
      <c r="D2944" s="13"/>
      <c r="E2944" s="13"/>
    </row>
    <row r="2945" spans="1:5" x14ac:dyDescent="0.3">
      <c r="A2945" s="13"/>
      <c r="B2945" s="13"/>
      <c r="C2945" s="13"/>
      <c r="D2945" s="13"/>
      <c r="E2945" s="13"/>
    </row>
    <row r="2946" spans="1:5" x14ac:dyDescent="0.3">
      <c r="A2946" s="13"/>
      <c r="B2946" s="13"/>
      <c r="C2946" s="13"/>
      <c r="D2946" s="13"/>
      <c r="E2946" s="13"/>
    </row>
    <row r="2947" spans="1:5" x14ac:dyDescent="0.3">
      <c r="A2947" s="13"/>
      <c r="B2947" s="13"/>
      <c r="C2947" s="13"/>
      <c r="D2947" s="13"/>
      <c r="E2947" s="13"/>
    </row>
    <row r="2948" spans="1:5" x14ac:dyDescent="0.3">
      <c r="A2948" s="13"/>
      <c r="B2948" s="13"/>
      <c r="C2948" s="13"/>
      <c r="D2948" s="13"/>
      <c r="E2948" s="13"/>
    </row>
    <row r="2949" spans="1:5" x14ac:dyDescent="0.3">
      <c r="A2949" s="13"/>
      <c r="B2949" s="13"/>
      <c r="C2949" s="13"/>
      <c r="D2949" s="13"/>
      <c r="E2949" s="13"/>
    </row>
    <row r="2950" spans="1:5" x14ac:dyDescent="0.3">
      <c r="A2950" s="13"/>
      <c r="B2950" s="13"/>
      <c r="C2950" s="13"/>
      <c r="D2950" s="13"/>
      <c r="E2950" s="13"/>
    </row>
    <row r="2951" spans="1:5" x14ac:dyDescent="0.3">
      <c r="A2951" s="13"/>
      <c r="B2951" s="13"/>
      <c r="C2951" s="13"/>
      <c r="D2951" s="13"/>
      <c r="E2951" s="13"/>
    </row>
    <row r="2952" spans="1:5" x14ac:dyDescent="0.3">
      <c r="A2952" s="13"/>
      <c r="B2952" s="13"/>
      <c r="C2952" s="13"/>
      <c r="D2952" s="13"/>
      <c r="E2952" s="13"/>
    </row>
    <row r="2953" spans="1:5" x14ac:dyDescent="0.3">
      <c r="A2953" s="13"/>
      <c r="B2953" s="13"/>
      <c r="C2953" s="13"/>
      <c r="D2953" s="13"/>
      <c r="E2953" s="13"/>
    </row>
    <row r="2954" spans="1:5" x14ac:dyDescent="0.3">
      <c r="A2954" s="13"/>
      <c r="B2954" s="13"/>
      <c r="C2954" s="13"/>
      <c r="D2954" s="13"/>
      <c r="E2954" s="13"/>
    </row>
    <row r="2955" spans="1:5" x14ac:dyDescent="0.3">
      <c r="A2955" s="13"/>
      <c r="B2955" s="13"/>
      <c r="C2955" s="13"/>
      <c r="D2955" s="13"/>
      <c r="E2955" s="13"/>
    </row>
    <row r="2956" spans="1:5" x14ac:dyDescent="0.3">
      <c r="A2956" s="13"/>
      <c r="B2956" s="13"/>
      <c r="C2956" s="13"/>
      <c r="D2956" s="13"/>
      <c r="E2956" s="13"/>
    </row>
    <row r="2957" spans="1:5" x14ac:dyDescent="0.3">
      <c r="A2957" s="13"/>
      <c r="B2957" s="13"/>
      <c r="C2957" s="13"/>
      <c r="D2957" s="13"/>
      <c r="E2957" s="13"/>
    </row>
    <row r="2958" spans="1:5" x14ac:dyDescent="0.3">
      <c r="A2958" s="13"/>
      <c r="B2958" s="13"/>
      <c r="C2958" s="13"/>
      <c r="D2958" s="13"/>
      <c r="E2958" s="13"/>
    </row>
    <row r="2959" spans="1:5" x14ac:dyDescent="0.3">
      <c r="A2959" s="13"/>
      <c r="B2959" s="13"/>
      <c r="C2959" s="13"/>
      <c r="D2959" s="13"/>
      <c r="E2959" s="13"/>
    </row>
    <row r="2960" spans="1:5" x14ac:dyDescent="0.3">
      <c r="A2960" s="13"/>
      <c r="B2960" s="13"/>
      <c r="C2960" s="13"/>
      <c r="D2960" s="13"/>
      <c r="E2960" s="13"/>
    </row>
    <row r="2961" spans="1:5" x14ac:dyDescent="0.3">
      <c r="A2961" s="13"/>
      <c r="B2961" s="13"/>
      <c r="C2961" s="13"/>
      <c r="D2961" s="13"/>
      <c r="E2961" s="13"/>
    </row>
    <row r="2962" spans="1:5" x14ac:dyDescent="0.3">
      <c r="A2962" s="13"/>
      <c r="B2962" s="13"/>
      <c r="C2962" s="13"/>
      <c r="D2962" s="13"/>
      <c r="E2962" s="13"/>
    </row>
    <row r="2963" spans="1:5" x14ac:dyDescent="0.3">
      <c r="A2963" s="13"/>
      <c r="B2963" s="13"/>
      <c r="C2963" s="13"/>
      <c r="D2963" s="13"/>
      <c r="E2963" s="13"/>
    </row>
    <row r="2964" spans="1:5" x14ac:dyDescent="0.3">
      <c r="A2964" s="13"/>
      <c r="B2964" s="13"/>
      <c r="C2964" s="13"/>
      <c r="D2964" s="13"/>
      <c r="E2964" s="13"/>
    </row>
    <row r="2965" spans="1:5" x14ac:dyDescent="0.3">
      <c r="A2965" s="13"/>
      <c r="B2965" s="13"/>
      <c r="C2965" s="13"/>
      <c r="D2965" s="13"/>
      <c r="E2965" s="13"/>
    </row>
    <row r="2966" spans="1:5" x14ac:dyDescent="0.3">
      <c r="A2966" s="13"/>
      <c r="B2966" s="13"/>
      <c r="C2966" s="13"/>
      <c r="D2966" s="13"/>
      <c r="E2966" s="13"/>
    </row>
    <row r="2967" spans="1:5" x14ac:dyDescent="0.3">
      <c r="A2967" s="13"/>
      <c r="B2967" s="13"/>
      <c r="C2967" s="13"/>
      <c r="D2967" s="13"/>
      <c r="E2967" s="13"/>
    </row>
    <row r="2968" spans="1:5" x14ac:dyDescent="0.3">
      <c r="A2968" s="13"/>
      <c r="B2968" s="13"/>
      <c r="C2968" s="13"/>
      <c r="D2968" s="13"/>
      <c r="E2968" s="13"/>
    </row>
    <row r="2969" spans="1:5" x14ac:dyDescent="0.3">
      <c r="A2969" s="13"/>
      <c r="B2969" s="13"/>
      <c r="C2969" s="13"/>
      <c r="D2969" s="13"/>
      <c r="E2969" s="13"/>
    </row>
    <row r="2970" spans="1:5" x14ac:dyDescent="0.3">
      <c r="A2970" s="13"/>
      <c r="B2970" s="13"/>
      <c r="C2970" s="13"/>
      <c r="D2970" s="13"/>
      <c r="E2970" s="13"/>
    </row>
    <row r="2971" spans="1:5" x14ac:dyDescent="0.3">
      <c r="A2971" s="13"/>
      <c r="B2971" s="13"/>
      <c r="C2971" s="13"/>
      <c r="D2971" s="13"/>
      <c r="E2971" s="13"/>
    </row>
    <row r="2972" spans="1:5" x14ac:dyDescent="0.3">
      <c r="A2972" s="13"/>
      <c r="B2972" s="13"/>
      <c r="C2972" s="13"/>
      <c r="D2972" s="13"/>
      <c r="E2972" s="13"/>
    </row>
    <row r="2973" spans="1:5" x14ac:dyDescent="0.3">
      <c r="A2973" s="13"/>
      <c r="B2973" s="13"/>
      <c r="C2973" s="13"/>
      <c r="D2973" s="13"/>
      <c r="E2973" s="13"/>
    </row>
    <row r="2974" spans="1:5" x14ac:dyDescent="0.3">
      <c r="A2974" s="13"/>
      <c r="B2974" s="13"/>
      <c r="C2974" s="13"/>
      <c r="D2974" s="13"/>
      <c r="E2974" s="13"/>
    </row>
    <row r="2975" spans="1:5" x14ac:dyDescent="0.3">
      <c r="A2975" s="13"/>
      <c r="B2975" s="13"/>
      <c r="C2975" s="13"/>
      <c r="D2975" s="13"/>
      <c r="E2975" s="13"/>
    </row>
    <row r="2976" spans="1:5" x14ac:dyDescent="0.3">
      <c r="A2976" s="13"/>
      <c r="B2976" s="13"/>
      <c r="C2976" s="13"/>
      <c r="D2976" s="13"/>
      <c r="E2976" s="13"/>
    </row>
    <row r="2977" spans="1:5" x14ac:dyDescent="0.3">
      <c r="A2977" s="13"/>
      <c r="B2977" s="13"/>
      <c r="C2977" s="13"/>
      <c r="D2977" s="13"/>
      <c r="E2977" s="13"/>
    </row>
    <row r="2978" spans="1:5" x14ac:dyDescent="0.3">
      <c r="A2978" s="13"/>
      <c r="B2978" s="13"/>
      <c r="C2978" s="13"/>
      <c r="D2978" s="13"/>
      <c r="E2978" s="13"/>
    </row>
    <row r="2979" spans="1:5" x14ac:dyDescent="0.3">
      <c r="A2979" s="13"/>
      <c r="B2979" s="13"/>
      <c r="C2979" s="13"/>
      <c r="D2979" s="13"/>
      <c r="E2979" s="13"/>
    </row>
    <row r="2980" spans="1:5" x14ac:dyDescent="0.3">
      <c r="A2980" s="13"/>
      <c r="B2980" s="13"/>
      <c r="C2980" s="13"/>
      <c r="D2980" s="13"/>
      <c r="E2980" s="13"/>
    </row>
    <row r="2981" spans="1:5" x14ac:dyDescent="0.3">
      <c r="A2981" s="13"/>
      <c r="B2981" s="13"/>
      <c r="C2981" s="13"/>
      <c r="D2981" s="13"/>
      <c r="E2981" s="13"/>
    </row>
    <row r="2982" spans="1:5" x14ac:dyDescent="0.3">
      <c r="A2982" s="13"/>
      <c r="B2982" s="13"/>
      <c r="C2982" s="13"/>
      <c r="D2982" s="13"/>
      <c r="E2982" s="13"/>
    </row>
    <row r="2983" spans="1:5" x14ac:dyDescent="0.3">
      <c r="A2983" s="13"/>
      <c r="B2983" s="13"/>
      <c r="C2983" s="13"/>
      <c r="D2983" s="13"/>
      <c r="E2983" s="13"/>
    </row>
    <row r="2984" spans="1:5" x14ac:dyDescent="0.3">
      <c r="A2984" s="13"/>
      <c r="B2984" s="13"/>
      <c r="C2984" s="13"/>
      <c r="D2984" s="13"/>
      <c r="E2984" s="13"/>
    </row>
    <row r="2985" spans="1:5" x14ac:dyDescent="0.3">
      <c r="A2985" s="13"/>
      <c r="B2985" s="13"/>
      <c r="C2985" s="13"/>
      <c r="D2985" s="13"/>
      <c r="E2985" s="13"/>
    </row>
    <row r="2986" spans="1:5" x14ac:dyDescent="0.3">
      <c r="A2986" s="13"/>
      <c r="B2986" s="13"/>
      <c r="C2986" s="13"/>
      <c r="D2986" s="13"/>
      <c r="E2986" s="13"/>
    </row>
    <row r="2987" spans="1:5" x14ac:dyDescent="0.3">
      <c r="A2987" s="13"/>
      <c r="B2987" s="13"/>
      <c r="C2987" s="13"/>
      <c r="D2987" s="13"/>
      <c r="E2987" s="13"/>
    </row>
    <row r="2988" spans="1:5" x14ac:dyDescent="0.3">
      <c r="A2988" s="13"/>
      <c r="B2988" s="13"/>
      <c r="C2988" s="13"/>
      <c r="D2988" s="13"/>
      <c r="E2988" s="13"/>
    </row>
    <row r="2989" spans="1:5" x14ac:dyDescent="0.3">
      <c r="A2989" s="13"/>
      <c r="B2989" s="13"/>
      <c r="C2989" s="13"/>
      <c r="D2989" s="13"/>
      <c r="E2989" s="13"/>
    </row>
    <row r="2990" spans="1:5" x14ac:dyDescent="0.3">
      <c r="A2990" s="13"/>
      <c r="B2990" s="13"/>
      <c r="C2990" s="13"/>
      <c r="D2990" s="13"/>
      <c r="E2990" s="13"/>
    </row>
    <row r="2991" spans="1:5" x14ac:dyDescent="0.3">
      <c r="A2991" s="13"/>
      <c r="B2991" s="13"/>
      <c r="C2991" s="13"/>
      <c r="D2991" s="13"/>
      <c r="E2991" s="13"/>
    </row>
    <row r="2992" spans="1:5" x14ac:dyDescent="0.3">
      <c r="A2992" s="13"/>
      <c r="B2992" s="13"/>
      <c r="C2992" s="13"/>
      <c r="D2992" s="13"/>
      <c r="E2992" s="13"/>
    </row>
    <row r="2993" spans="1:5" x14ac:dyDescent="0.3">
      <c r="A2993" s="13"/>
      <c r="B2993" s="13"/>
      <c r="C2993" s="13"/>
      <c r="D2993" s="13"/>
      <c r="E2993" s="13"/>
    </row>
    <row r="2994" spans="1:5" x14ac:dyDescent="0.3">
      <c r="A2994" s="13"/>
      <c r="B2994" s="13"/>
      <c r="C2994" s="13"/>
      <c r="D2994" s="13"/>
      <c r="E2994" s="13"/>
    </row>
    <row r="2995" spans="1:5" x14ac:dyDescent="0.3">
      <c r="A2995" s="13"/>
      <c r="B2995" s="13"/>
      <c r="C2995" s="13"/>
      <c r="D2995" s="13"/>
      <c r="E2995" s="13"/>
    </row>
    <row r="2996" spans="1:5" x14ac:dyDescent="0.3">
      <c r="A2996" s="13"/>
      <c r="B2996" s="13"/>
      <c r="C2996" s="13"/>
      <c r="D2996" s="13"/>
      <c r="E2996" s="13"/>
    </row>
    <row r="2997" spans="1:5" x14ac:dyDescent="0.3">
      <c r="A2997" s="13"/>
      <c r="B2997" s="13"/>
      <c r="C2997" s="13"/>
      <c r="D2997" s="13"/>
      <c r="E2997" s="13"/>
    </row>
    <row r="2998" spans="1:5" x14ac:dyDescent="0.3">
      <c r="A2998" s="13"/>
      <c r="B2998" s="13"/>
      <c r="C2998" s="13"/>
      <c r="D2998" s="13"/>
      <c r="E2998" s="13"/>
    </row>
    <row r="2999" spans="1:5" x14ac:dyDescent="0.3">
      <c r="A2999" s="13"/>
      <c r="B2999" s="13"/>
      <c r="C2999" s="13"/>
      <c r="D2999" s="13"/>
      <c r="E2999" s="13"/>
    </row>
    <row r="3000" spans="1:5" x14ac:dyDescent="0.3">
      <c r="A3000" s="13"/>
      <c r="B3000" s="13"/>
      <c r="C3000" s="13"/>
      <c r="D3000" s="13"/>
      <c r="E3000" s="13"/>
    </row>
    <row r="3001" spans="1:5" x14ac:dyDescent="0.3">
      <c r="A3001" s="13"/>
      <c r="B3001" s="13"/>
      <c r="C3001" s="13"/>
      <c r="D3001" s="13"/>
      <c r="E3001" s="13"/>
    </row>
    <row r="3002" spans="1:5" x14ac:dyDescent="0.3">
      <c r="A3002" s="13"/>
      <c r="B3002" s="13"/>
      <c r="C3002" s="13"/>
      <c r="D3002" s="13"/>
      <c r="E3002" s="13"/>
    </row>
    <row r="3003" spans="1:5" x14ac:dyDescent="0.3">
      <c r="A3003" s="13"/>
      <c r="B3003" s="13"/>
      <c r="C3003" s="13"/>
      <c r="D3003" s="13"/>
      <c r="E3003" s="13"/>
    </row>
    <row r="3004" spans="1:5" x14ac:dyDescent="0.3">
      <c r="A3004" s="13"/>
      <c r="B3004" s="13"/>
      <c r="C3004" s="13"/>
      <c r="D3004" s="13"/>
      <c r="E3004" s="13"/>
    </row>
    <row r="3005" spans="1:5" x14ac:dyDescent="0.3">
      <c r="A3005" s="13"/>
      <c r="B3005" s="13"/>
      <c r="C3005" s="13"/>
      <c r="D3005" s="13"/>
      <c r="E3005" s="13"/>
    </row>
    <row r="3006" spans="1:5" x14ac:dyDescent="0.3">
      <c r="A3006" s="13"/>
      <c r="B3006" s="13"/>
      <c r="C3006" s="13"/>
      <c r="D3006" s="13"/>
      <c r="E3006" s="13"/>
    </row>
    <row r="3007" spans="1:5" x14ac:dyDescent="0.3">
      <c r="A3007" s="13"/>
      <c r="B3007" s="13"/>
      <c r="C3007" s="13"/>
      <c r="D3007" s="13"/>
      <c r="E3007" s="13"/>
    </row>
    <row r="3008" spans="1:5" x14ac:dyDescent="0.3">
      <c r="A3008" s="13"/>
      <c r="B3008" s="13"/>
      <c r="C3008" s="13"/>
      <c r="D3008" s="13"/>
      <c r="E3008" s="13"/>
    </row>
    <row r="3009" spans="1:5" x14ac:dyDescent="0.3">
      <c r="A3009" s="13"/>
      <c r="B3009" s="13"/>
      <c r="C3009" s="13"/>
      <c r="D3009" s="13"/>
      <c r="E3009" s="13"/>
    </row>
    <row r="3010" spans="1:5" x14ac:dyDescent="0.3">
      <c r="A3010" s="13"/>
      <c r="B3010" s="13"/>
      <c r="C3010" s="13"/>
      <c r="D3010" s="13"/>
      <c r="E3010" s="13"/>
    </row>
    <row r="3011" spans="1:5" x14ac:dyDescent="0.3">
      <c r="A3011" s="13"/>
      <c r="B3011" s="13"/>
      <c r="C3011" s="13"/>
      <c r="D3011" s="13"/>
      <c r="E3011" s="13"/>
    </row>
    <row r="3012" spans="1:5" x14ac:dyDescent="0.3">
      <c r="A3012" s="13"/>
      <c r="B3012" s="13"/>
      <c r="C3012" s="13"/>
      <c r="D3012" s="13"/>
      <c r="E3012" s="13"/>
    </row>
    <row r="3013" spans="1:5" x14ac:dyDescent="0.3">
      <c r="A3013" s="13"/>
      <c r="B3013" s="13"/>
      <c r="C3013" s="13"/>
      <c r="D3013" s="13"/>
      <c r="E3013" s="13"/>
    </row>
    <row r="3014" spans="1:5" x14ac:dyDescent="0.3">
      <c r="A3014" s="13"/>
      <c r="B3014" s="13"/>
      <c r="C3014" s="13"/>
      <c r="D3014" s="13"/>
      <c r="E3014" s="13"/>
    </row>
    <row r="3015" spans="1:5" x14ac:dyDescent="0.3">
      <c r="A3015" s="13"/>
      <c r="B3015" s="13"/>
      <c r="C3015" s="13"/>
      <c r="D3015" s="13"/>
      <c r="E3015" s="13"/>
    </row>
    <row r="3016" spans="1:5" x14ac:dyDescent="0.3">
      <c r="A3016" s="13"/>
      <c r="B3016" s="13"/>
      <c r="C3016" s="13"/>
      <c r="D3016" s="13"/>
      <c r="E3016" s="13"/>
    </row>
    <row r="3017" spans="1:5" x14ac:dyDescent="0.3">
      <c r="A3017" s="13"/>
      <c r="B3017" s="13"/>
      <c r="C3017" s="13"/>
      <c r="D3017" s="13"/>
      <c r="E3017" s="13"/>
    </row>
    <row r="3018" spans="1:5" x14ac:dyDescent="0.3">
      <c r="A3018" s="13"/>
      <c r="B3018" s="13"/>
      <c r="C3018" s="13"/>
      <c r="D3018" s="13"/>
      <c r="E3018" s="13"/>
    </row>
    <row r="3019" spans="1:5" x14ac:dyDescent="0.3">
      <c r="A3019" s="13"/>
      <c r="B3019" s="13"/>
      <c r="C3019" s="13"/>
      <c r="D3019" s="13"/>
      <c r="E3019" s="13"/>
    </row>
    <row r="3020" spans="1:5" x14ac:dyDescent="0.3">
      <c r="A3020" s="13"/>
      <c r="B3020" s="13"/>
      <c r="C3020" s="13"/>
      <c r="D3020" s="13"/>
      <c r="E3020" s="13"/>
    </row>
    <row r="3021" spans="1:5" x14ac:dyDescent="0.3">
      <c r="A3021" s="13"/>
      <c r="B3021" s="13"/>
      <c r="C3021" s="13"/>
      <c r="D3021" s="13"/>
      <c r="E3021" s="13"/>
    </row>
    <row r="3022" spans="1:5" x14ac:dyDescent="0.3">
      <c r="A3022" s="13"/>
      <c r="B3022" s="13"/>
      <c r="C3022" s="13"/>
      <c r="D3022" s="13"/>
      <c r="E3022" s="13"/>
    </row>
    <row r="3023" spans="1:5" x14ac:dyDescent="0.3">
      <c r="A3023" s="13"/>
      <c r="B3023" s="13"/>
      <c r="C3023" s="13"/>
      <c r="D3023" s="13"/>
      <c r="E3023" s="13"/>
    </row>
    <row r="3024" spans="1:5" x14ac:dyDescent="0.3">
      <c r="A3024" s="13"/>
      <c r="B3024" s="13"/>
      <c r="C3024" s="13"/>
      <c r="D3024" s="13"/>
      <c r="E3024" s="13"/>
    </row>
    <row r="3025" spans="1:5" x14ac:dyDescent="0.3">
      <c r="A3025" s="13"/>
      <c r="B3025" s="13"/>
      <c r="C3025" s="13"/>
      <c r="D3025" s="13"/>
      <c r="E3025" s="13"/>
    </row>
    <row r="3026" spans="1:5" x14ac:dyDescent="0.3">
      <c r="A3026" s="13"/>
      <c r="B3026" s="13"/>
      <c r="C3026" s="13"/>
      <c r="D3026" s="13"/>
      <c r="E3026" s="13"/>
    </row>
    <row r="3027" spans="1:5" x14ac:dyDescent="0.3">
      <c r="A3027" s="13"/>
      <c r="B3027" s="13"/>
      <c r="C3027" s="13"/>
      <c r="D3027" s="13"/>
      <c r="E3027" s="13"/>
    </row>
    <row r="3028" spans="1:5" x14ac:dyDescent="0.3">
      <c r="A3028" s="13"/>
      <c r="B3028" s="13"/>
      <c r="C3028" s="13"/>
      <c r="D3028" s="13"/>
      <c r="E3028" s="13"/>
    </row>
    <row r="3029" spans="1:5" x14ac:dyDescent="0.3">
      <c r="A3029" s="13"/>
      <c r="B3029" s="13"/>
      <c r="C3029" s="13"/>
      <c r="D3029" s="13"/>
      <c r="E3029" s="13"/>
    </row>
    <row r="3030" spans="1:5" x14ac:dyDescent="0.3">
      <c r="A3030" s="13"/>
      <c r="B3030" s="13"/>
      <c r="C3030" s="13"/>
      <c r="D3030" s="13"/>
      <c r="E3030" s="13"/>
    </row>
    <row r="3031" spans="1:5" x14ac:dyDescent="0.3">
      <c r="A3031" s="13"/>
      <c r="B3031" s="13"/>
      <c r="C3031" s="13"/>
      <c r="D3031" s="13"/>
      <c r="E3031" s="13"/>
    </row>
    <row r="3032" spans="1:5" x14ac:dyDescent="0.3">
      <c r="A3032" s="13"/>
      <c r="B3032" s="13"/>
      <c r="C3032" s="13"/>
      <c r="D3032" s="13"/>
      <c r="E3032" s="13"/>
    </row>
    <row r="3033" spans="1:5" x14ac:dyDescent="0.3">
      <c r="A3033" s="13"/>
      <c r="B3033" s="13"/>
      <c r="C3033" s="13"/>
      <c r="D3033" s="13"/>
      <c r="E3033" s="13"/>
    </row>
    <row r="3034" spans="1:5" x14ac:dyDescent="0.3">
      <c r="A3034" s="13"/>
      <c r="B3034" s="13"/>
      <c r="C3034" s="13"/>
      <c r="D3034" s="13"/>
      <c r="E3034" s="13"/>
    </row>
    <row r="3035" spans="1:5" x14ac:dyDescent="0.3">
      <c r="A3035" s="13"/>
      <c r="B3035" s="13"/>
      <c r="C3035" s="13"/>
      <c r="D3035" s="13"/>
      <c r="E3035" s="13"/>
    </row>
    <row r="3036" spans="1:5" x14ac:dyDescent="0.3">
      <c r="A3036" s="13"/>
      <c r="B3036" s="13"/>
      <c r="C3036" s="13"/>
      <c r="D3036" s="13"/>
      <c r="E3036" s="13"/>
    </row>
    <row r="3037" spans="1:5" x14ac:dyDescent="0.3">
      <c r="A3037" s="13"/>
      <c r="B3037" s="13"/>
      <c r="C3037" s="13"/>
      <c r="D3037" s="13"/>
      <c r="E3037" s="13"/>
    </row>
    <row r="3038" spans="1:5" x14ac:dyDescent="0.3">
      <c r="A3038" s="13"/>
      <c r="B3038" s="13"/>
      <c r="C3038" s="13"/>
      <c r="D3038" s="13"/>
      <c r="E3038" s="13"/>
    </row>
    <row r="3039" spans="1:5" x14ac:dyDescent="0.3">
      <c r="A3039" s="13"/>
      <c r="B3039" s="13"/>
      <c r="C3039" s="13"/>
      <c r="D3039" s="13"/>
      <c r="E3039" s="13"/>
    </row>
    <row r="3040" spans="1:5" x14ac:dyDescent="0.3">
      <c r="A3040" s="13"/>
      <c r="B3040" s="13"/>
      <c r="C3040" s="13"/>
      <c r="D3040" s="13"/>
      <c r="E3040" s="13"/>
    </row>
    <row r="3041" spans="1:5" x14ac:dyDescent="0.3">
      <c r="A3041" s="13"/>
      <c r="B3041" s="13"/>
      <c r="C3041" s="13"/>
      <c r="D3041" s="13"/>
      <c r="E3041" s="13"/>
    </row>
    <row r="3042" spans="1:5" x14ac:dyDescent="0.3">
      <c r="A3042" s="13"/>
      <c r="B3042" s="13"/>
      <c r="C3042" s="13"/>
      <c r="D3042" s="13"/>
      <c r="E3042" s="13"/>
    </row>
    <row r="3043" spans="1:5" x14ac:dyDescent="0.3">
      <c r="A3043" s="13"/>
      <c r="B3043" s="13"/>
      <c r="C3043" s="13"/>
      <c r="D3043" s="13"/>
      <c r="E3043" s="13"/>
    </row>
    <row r="3044" spans="1:5" x14ac:dyDescent="0.3">
      <c r="A3044" s="13"/>
      <c r="B3044" s="13"/>
      <c r="C3044" s="13"/>
      <c r="D3044" s="13"/>
      <c r="E3044" s="13"/>
    </row>
    <row r="3045" spans="1:5" x14ac:dyDescent="0.3">
      <c r="A3045" s="13"/>
      <c r="B3045" s="13"/>
      <c r="C3045" s="13"/>
      <c r="D3045" s="13"/>
      <c r="E3045" s="13"/>
    </row>
    <row r="3046" spans="1:5" x14ac:dyDescent="0.3">
      <c r="A3046" s="13"/>
      <c r="B3046" s="13"/>
      <c r="C3046" s="13"/>
      <c r="D3046" s="13"/>
      <c r="E3046" s="13"/>
    </row>
    <row r="3047" spans="1:5" x14ac:dyDescent="0.3">
      <c r="A3047" s="13"/>
      <c r="B3047" s="13"/>
      <c r="C3047" s="13"/>
      <c r="D3047" s="13"/>
      <c r="E3047" s="13"/>
    </row>
    <row r="3048" spans="1:5" x14ac:dyDescent="0.3">
      <c r="A3048" s="13"/>
      <c r="B3048" s="13"/>
      <c r="C3048" s="13"/>
      <c r="D3048" s="13"/>
      <c r="E3048" s="13"/>
    </row>
    <row r="3049" spans="1:5" x14ac:dyDescent="0.3">
      <c r="A3049" s="13"/>
      <c r="B3049" s="13"/>
      <c r="C3049" s="13"/>
      <c r="D3049" s="13"/>
      <c r="E3049" s="13"/>
    </row>
    <row r="3050" spans="1:5" x14ac:dyDescent="0.3">
      <c r="A3050" s="13"/>
      <c r="B3050" s="13"/>
      <c r="C3050" s="13"/>
      <c r="D3050" s="13"/>
      <c r="E3050" s="13"/>
    </row>
    <row r="3051" spans="1:5" x14ac:dyDescent="0.3">
      <c r="A3051" s="13"/>
      <c r="B3051" s="13"/>
      <c r="C3051" s="13"/>
      <c r="D3051" s="13"/>
      <c r="E3051" s="13"/>
    </row>
    <row r="3052" spans="1:5" x14ac:dyDescent="0.3">
      <c r="A3052" s="13"/>
      <c r="B3052" s="13"/>
      <c r="C3052" s="13"/>
      <c r="D3052" s="13"/>
      <c r="E3052" s="13"/>
    </row>
    <row r="3053" spans="1:5" x14ac:dyDescent="0.3">
      <c r="A3053" s="13"/>
      <c r="B3053" s="13"/>
      <c r="C3053" s="13"/>
      <c r="D3053" s="13"/>
      <c r="E3053" s="13"/>
    </row>
    <row r="3054" spans="1:5" x14ac:dyDescent="0.3">
      <c r="A3054" s="13"/>
      <c r="B3054" s="13"/>
      <c r="C3054" s="13"/>
      <c r="D3054" s="13"/>
      <c r="E3054" s="13"/>
    </row>
    <row r="3055" spans="1:5" x14ac:dyDescent="0.3">
      <c r="A3055" s="13"/>
      <c r="B3055" s="13"/>
      <c r="C3055" s="13"/>
      <c r="D3055" s="13"/>
      <c r="E3055" s="13"/>
    </row>
    <row r="3056" spans="1:5" x14ac:dyDescent="0.3">
      <c r="A3056" s="13"/>
      <c r="B3056" s="13"/>
      <c r="C3056" s="13"/>
      <c r="D3056" s="13"/>
      <c r="E3056" s="13"/>
    </row>
    <row r="3057" spans="1:5" x14ac:dyDescent="0.3">
      <c r="A3057" s="13"/>
      <c r="B3057" s="13"/>
      <c r="C3057" s="13"/>
      <c r="D3057" s="13"/>
      <c r="E3057" s="13"/>
    </row>
    <row r="3058" spans="1:5" x14ac:dyDescent="0.3">
      <c r="A3058" s="13"/>
      <c r="B3058" s="13"/>
      <c r="C3058" s="13"/>
      <c r="D3058" s="13"/>
      <c r="E3058" s="13"/>
    </row>
    <row r="3059" spans="1:5" x14ac:dyDescent="0.3">
      <c r="A3059" s="13"/>
      <c r="B3059" s="13"/>
      <c r="C3059" s="13"/>
      <c r="D3059" s="13"/>
      <c r="E3059" s="13"/>
    </row>
    <row r="3060" spans="1:5" x14ac:dyDescent="0.3">
      <c r="A3060" s="13"/>
      <c r="B3060" s="13"/>
      <c r="C3060" s="13"/>
      <c r="D3060" s="13"/>
      <c r="E3060" s="13"/>
    </row>
    <row r="3061" spans="1:5" x14ac:dyDescent="0.3">
      <c r="A3061" s="13"/>
      <c r="B3061" s="13"/>
      <c r="C3061" s="13"/>
      <c r="D3061" s="13"/>
      <c r="E3061" s="13"/>
    </row>
    <row r="3062" spans="1:5" x14ac:dyDescent="0.3">
      <c r="A3062" s="13"/>
      <c r="B3062" s="13"/>
      <c r="C3062" s="13"/>
      <c r="D3062" s="13"/>
      <c r="E3062" s="13"/>
    </row>
    <row r="3063" spans="1:5" x14ac:dyDescent="0.3">
      <c r="A3063" s="13"/>
      <c r="B3063" s="13"/>
      <c r="C3063" s="13"/>
      <c r="D3063" s="13"/>
      <c r="E3063" s="13"/>
    </row>
    <row r="3064" spans="1:5" x14ac:dyDescent="0.3">
      <c r="A3064" s="13"/>
      <c r="B3064" s="13"/>
      <c r="C3064" s="13"/>
      <c r="D3064" s="13"/>
      <c r="E3064" s="13"/>
    </row>
    <row r="3065" spans="1:5" x14ac:dyDescent="0.3">
      <c r="A3065" s="13"/>
      <c r="B3065" s="13"/>
      <c r="C3065" s="13"/>
      <c r="D3065" s="13"/>
      <c r="E3065" s="13"/>
    </row>
    <row r="3066" spans="1:5" x14ac:dyDescent="0.3">
      <c r="A3066" s="13"/>
      <c r="B3066" s="13"/>
      <c r="C3066" s="13"/>
      <c r="D3066" s="13"/>
      <c r="E3066" s="13"/>
    </row>
    <row r="3067" spans="1:5" x14ac:dyDescent="0.3">
      <c r="A3067" s="13"/>
      <c r="B3067" s="13"/>
      <c r="C3067" s="13"/>
      <c r="D3067" s="13"/>
      <c r="E3067" s="13"/>
    </row>
    <row r="3068" spans="1:5" x14ac:dyDescent="0.3">
      <c r="A3068" s="13"/>
      <c r="B3068" s="13"/>
      <c r="C3068" s="13"/>
      <c r="D3068" s="13"/>
      <c r="E3068" s="13"/>
    </row>
    <row r="3069" spans="1:5" x14ac:dyDescent="0.3">
      <c r="A3069" s="13"/>
      <c r="B3069" s="13"/>
      <c r="C3069" s="13"/>
      <c r="D3069" s="13"/>
      <c r="E3069" s="13"/>
    </row>
    <row r="3070" spans="1:5" x14ac:dyDescent="0.3">
      <c r="A3070" s="13"/>
      <c r="B3070" s="13"/>
      <c r="C3070" s="13"/>
      <c r="D3070" s="13"/>
      <c r="E3070" s="13"/>
    </row>
    <row r="3071" spans="1:5" x14ac:dyDescent="0.3">
      <c r="A3071" s="13"/>
      <c r="B3071" s="13"/>
      <c r="C3071" s="13"/>
      <c r="D3071" s="13"/>
      <c r="E3071" s="13"/>
    </row>
    <row r="3072" spans="1:5" x14ac:dyDescent="0.3">
      <c r="A3072" s="13"/>
      <c r="B3072" s="13"/>
      <c r="C3072" s="13"/>
      <c r="D3072" s="13"/>
      <c r="E3072" s="13"/>
    </row>
    <row r="3073" spans="1:5" x14ac:dyDescent="0.3">
      <c r="A3073" s="13"/>
      <c r="B3073" s="13"/>
      <c r="C3073" s="13"/>
      <c r="D3073" s="13"/>
      <c r="E3073" s="13"/>
    </row>
    <row r="3074" spans="1:5" x14ac:dyDescent="0.3">
      <c r="A3074" s="13"/>
      <c r="B3074" s="13"/>
      <c r="C3074" s="13"/>
      <c r="D3074" s="13"/>
      <c r="E3074" s="13"/>
    </row>
    <row r="3075" spans="1:5" x14ac:dyDescent="0.3">
      <c r="A3075" s="13"/>
      <c r="B3075" s="13"/>
      <c r="C3075" s="13"/>
      <c r="D3075" s="13"/>
      <c r="E3075" s="13"/>
    </row>
    <row r="3076" spans="1:5" x14ac:dyDescent="0.3">
      <c r="A3076" s="13"/>
      <c r="B3076" s="13"/>
      <c r="C3076" s="13"/>
      <c r="D3076" s="13"/>
      <c r="E3076" s="13"/>
    </row>
    <row r="3077" spans="1:5" x14ac:dyDescent="0.3">
      <c r="A3077" s="13"/>
      <c r="B3077" s="13"/>
      <c r="C3077" s="13"/>
      <c r="D3077" s="13"/>
      <c r="E3077" s="13"/>
    </row>
    <row r="3078" spans="1:5" x14ac:dyDescent="0.3">
      <c r="A3078" s="13"/>
      <c r="B3078" s="13"/>
      <c r="C3078" s="13"/>
      <c r="D3078" s="13"/>
      <c r="E3078" s="13"/>
    </row>
    <row r="3079" spans="1:5" x14ac:dyDescent="0.3">
      <c r="A3079" s="13"/>
      <c r="B3079" s="13"/>
      <c r="C3079" s="13"/>
      <c r="D3079" s="13"/>
      <c r="E3079" s="13"/>
    </row>
    <row r="3080" spans="1:5" x14ac:dyDescent="0.3">
      <c r="A3080" s="13"/>
      <c r="B3080" s="13"/>
      <c r="C3080" s="13"/>
      <c r="D3080" s="13"/>
      <c r="E3080" s="13"/>
    </row>
    <row r="3081" spans="1:5" x14ac:dyDescent="0.3">
      <c r="A3081" s="13"/>
      <c r="B3081" s="13"/>
      <c r="C3081" s="13"/>
      <c r="D3081" s="13"/>
      <c r="E3081" s="13"/>
    </row>
    <row r="3082" spans="1:5" x14ac:dyDescent="0.3">
      <c r="A3082" s="13"/>
      <c r="B3082" s="13"/>
      <c r="C3082" s="13"/>
      <c r="D3082" s="13"/>
      <c r="E3082" s="13"/>
    </row>
    <row r="3083" spans="1:5" x14ac:dyDescent="0.3">
      <c r="A3083" s="13"/>
      <c r="B3083" s="13"/>
      <c r="C3083" s="13"/>
      <c r="D3083" s="13"/>
      <c r="E3083" s="13"/>
    </row>
    <row r="3084" spans="1:5" x14ac:dyDescent="0.3">
      <c r="A3084" s="13"/>
      <c r="B3084" s="13"/>
      <c r="C3084" s="13"/>
      <c r="D3084" s="13"/>
      <c r="E3084" s="13"/>
    </row>
    <row r="3085" spans="1:5" x14ac:dyDescent="0.3">
      <c r="A3085" s="13"/>
      <c r="B3085" s="13"/>
      <c r="C3085" s="13"/>
      <c r="D3085" s="13"/>
      <c r="E3085" s="13"/>
    </row>
    <row r="3086" spans="1:5" x14ac:dyDescent="0.3">
      <c r="A3086" s="13"/>
      <c r="B3086" s="13"/>
      <c r="C3086" s="13"/>
      <c r="D3086" s="13"/>
      <c r="E3086" s="13"/>
    </row>
    <row r="3087" spans="1:5" x14ac:dyDescent="0.3">
      <c r="A3087" s="13"/>
      <c r="B3087" s="13"/>
      <c r="C3087" s="13"/>
      <c r="D3087" s="13"/>
      <c r="E3087" s="13"/>
    </row>
    <row r="3088" spans="1:5" x14ac:dyDescent="0.3">
      <c r="A3088" s="13"/>
      <c r="B3088" s="13"/>
      <c r="C3088" s="13"/>
      <c r="D3088" s="13"/>
      <c r="E3088" s="13"/>
    </row>
    <row r="3089" spans="1:5" x14ac:dyDescent="0.3">
      <c r="A3089" s="13"/>
      <c r="B3089" s="13"/>
      <c r="C3089" s="13"/>
      <c r="D3089" s="13"/>
      <c r="E3089" s="13"/>
    </row>
    <row r="3090" spans="1:5" x14ac:dyDescent="0.3">
      <c r="A3090" s="13"/>
      <c r="B3090" s="13"/>
      <c r="C3090" s="13"/>
      <c r="D3090" s="13"/>
      <c r="E3090" s="13"/>
    </row>
    <row r="3091" spans="1:5" x14ac:dyDescent="0.3">
      <c r="A3091" s="13"/>
      <c r="B3091" s="13"/>
      <c r="C3091" s="13"/>
      <c r="D3091" s="13"/>
      <c r="E3091" s="13"/>
    </row>
    <row r="3092" spans="1:5" x14ac:dyDescent="0.3">
      <c r="A3092" s="13"/>
      <c r="B3092" s="13"/>
      <c r="C3092" s="13"/>
      <c r="D3092" s="13"/>
      <c r="E3092" s="13"/>
    </row>
    <row r="3093" spans="1:5" x14ac:dyDescent="0.3">
      <c r="A3093" s="13"/>
      <c r="B3093" s="13"/>
      <c r="C3093" s="13"/>
      <c r="D3093" s="13"/>
      <c r="E3093" s="13"/>
    </row>
    <row r="3094" spans="1:5" x14ac:dyDescent="0.3">
      <c r="A3094" s="13"/>
      <c r="B3094" s="13"/>
      <c r="C3094" s="13"/>
      <c r="D3094" s="13"/>
      <c r="E3094" s="13"/>
    </row>
    <row r="3095" spans="1:5" x14ac:dyDescent="0.3">
      <c r="A3095" s="13"/>
      <c r="B3095" s="13"/>
      <c r="C3095" s="13"/>
      <c r="D3095" s="13"/>
      <c r="E3095" s="13"/>
    </row>
    <row r="3096" spans="1:5" x14ac:dyDescent="0.3">
      <c r="A3096" s="13"/>
      <c r="B3096" s="13"/>
      <c r="C3096" s="13"/>
      <c r="D3096" s="13"/>
      <c r="E3096" s="13"/>
    </row>
    <row r="3097" spans="1:5" x14ac:dyDescent="0.3">
      <c r="A3097" s="13"/>
      <c r="B3097" s="13"/>
      <c r="C3097" s="13"/>
      <c r="D3097" s="13"/>
      <c r="E3097" s="13"/>
    </row>
    <row r="3098" spans="1:5" x14ac:dyDescent="0.3">
      <c r="A3098" s="13"/>
      <c r="B3098" s="13"/>
      <c r="C3098" s="13"/>
      <c r="D3098" s="13"/>
      <c r="E3098" s="13"/>
    </row>
    <row r="3099" spans="1:5" x14ac:dyDescent="0.3">
      <c r="A3099" s="13"/>
      <c r="B3099" s="13"/>
      <c r="C3099" s="13"/>
      <c r="D3099" s="13"/>
      <c r="E3099" s="13"/>
    </row>
    <row r="3100" spans="1:5" x14ac:dyDescent="0.3">
      <c r="A3100" s="13"/>
      <c r="B3100" s="13"/>
      <c r="C3100" s="13"/>
      <c r="D3100" s="13"/>
      <c r="E3100" s="13"/>
    </row>
    <row r="3101" spans="1:5" x14ac:dyDescent="0.3">
      <c r="A3101" s="13"/>
      <c r="B3101" s="13"/>
      <c r="C3101" s="13"/>
      <c r="D3101" s="13"/>
      <c r="E3101" s="13"/>
    </row>
    <row r="3102" spans="1:5" x14ac:dyDescent="0.3">
      <c r="A3102" s="13"/>
      <c r="B3102" s="13"/>
      <c r="C3102" s="13"/>
      <c r="D3102" s="13"/>
      <c r="E3102" s="13"/>
    </row>
    <row r="3103" spans="1:5" x14ac:dyDescent="0.3">
      <c r="A3103" s="13"/>
      <c r="B3103" s="13"/>
      <c r="C3103" s="13"/>
      <c r="D3103" s="13"/>
      <c r="E3103" s="13"/>
    </row>
    <row r="3104" spans="1:5" x14ac:dyDescent="0.3">
      <c r="A3104" s="13"/>
      <c r="B3104" s="13"/>
      <c r="C3104" s="13"/>
      <c r="D3104" s="13"/>
      <c r="E3104" s="13"/>
    </row>
    <row r="3105" spans="1:5" x14ac:dyDescent="0.3">
      <c r="A3105" s="13"/>
      <c r="B3105" s="13"/>
      <c r="C3105" s="13"/>
      <c r="D3105" s="13"/>
      <c r="E3105" s="13"/>
    </row>
    <row r="3106" spans="1:5" x14ac:dyDescent="0.3">
      <c r="A3106" s="13"/>
      <c r="B3106" s="13"/>
      <c r="C3106" s="13"/>
      <c r="D3106" s="13"/>
      <c r="E3106" s="13"/>
    </row>
    <row r="3107" spans="1:5" x14ac:dyDescent="0.3">
      <c r="A3107" s="13"/>
      <c r="B3107" s="13"/>
      <c r="C3107" s="13"/>
      <c r="D3107" s="13"/>
      <c r="E3107" s="13"/>
    </row>
    <row r="3108" spans="1:5" x14ac:dyDescent="0.3">
      <c r="A3108" s="13"/>
      <c r="B3108" s="13"/>
      <c r="C3108" s="13"/>
      <c r="D3108" s="13"/>
      <c r="E3108" s="13"/>
    </row>
    <row r="3109" spans="1:5" x14ac:dyDescent="0.3">
      <c r="A3109" s="13"/>
      <c r="B3109" s="13"/>
      <c r="C3109" s="13"/>
      <c r="D3109" s="13"/>
      <c r="E3109" s="13"/>
    </row>
    <row r="3110" spans="1:5" x14ac:dyDescent="0.3">
      <c r="A3110" s="13"/>
      <c r="B3110" s="13"/>
      <c r="C3110" s="13"/>
      <c r="D3110" s="13"/>
      <c r="E3110" s="13"/>
    </row>
    <row r="3111" spans="1:5" x14ac:dyDescent="0.3">
      <c r="A3111" s="13"/>
      <c r="B3111" s="13"/>
      <c r="C3111" s="13"/>
      <c r="D3111" s="13"/>
      <c r="E3111" s="13"/>
    </row>
    <row r="3112" spans="1:5" x14ac:dyDescent="0.3">
      <c r="A3112" s="13"/>
      <c r="B3112" s="13"/>
      <c r="C3112" s="13"/>
      <c r="D3112" s="13"/>
      <c r="E3112" s="13"/>
    </row>
    <row r="3113" spans="1:5" x14ac:dyDescent="0.3">
      <c r="A3113" s="13"/>
      <c r="B3113" s="13"/>
      <c r="C3113" s="13"/>
      <c r="D3113" s="13"/>
      <c r="E3113" s="13"/>
    </row>
    <row r="3114" spans="1:5" x14ac:dyDescent="0.3">
      <c r="A3114" s="13"/>
      <c r="B3114" s="13"/>
      <c r="C3114" s="13"/>
      <c r="D3114" s="13"/>
      <c r="E3114" s="13"/>
    </row>
    <row r="3115" spans="1:5" x14ac:dyDescent="0.3">
      <c r="A3115" s="13"/>
      <c r="B3115" s="13"/>
      <c r="C3115" s="13"/>
      <c r="D3115" s="13"/>
      <c r="E3115" s="13"/>
    </row>
    <row r="3116" spans="1:5" x14ac:dyDescent="0.3">
      <c r="A3116" s="13"/>
      <c r="B3116" s="13"/>
      <c r="C3116" s="13"/>
      <c r="D3116" s="13"/>
      <c r="E3116" s="13"/>
    </row>
    <row r="3117" spans="1:5" x14ac:dyDescent="0.3">
      <c r="A3117" s="13"/>
      <c r="B3117" s="13"/>
      <c r="C3117" s="13"/>
      <c r="D3117" s="13"/>
      <c r="E3117" s="13"/>
    </row>
    <row r="3118" spans="1:5" x14ac:dyDescent="0.3">
      <c r="A3118" s="13"/>
      <c r="B3118" s="13"/>
      <c r="C3118" s="13"/>
      <c r="D3118" s="13"/>
      <c r="E3118" s="13"/>
    </row>
    <row r="3119" spans="1:5" x14ac:dyDescent="0.3">
      <c r="A3119" s="13"/>
      <c r="B3119" s="13"/>
      <c r="C3119" s="13"/>
      <c r="D3119" s="13"/>
      <c r="E3119" s="13"/>
    </row>
    <row r="3120" spans="1:5" x14ac:dyDescent="0.3">
      <c r="A3120" s="13"/>
      <c r="B3120" s="13"/>
      <c r="C3120" s="13"/>
      <c r="D3120" s="13"/>
      <c r="E3120" s="13"/>
    </row>
    <row r="3121" spans="1:5" x14ac:dyDescent="0.3">
      <c r="A3121" s="13"/>
      <c r="B3121" s="13"/>
      <c r="C3121" s="13"/>
      <c r="D3121" s="13"/>
      <c r="E3121" s="13"/>
    </row>
    <row r="3122" spans="1:5" x14ac:dyDescent="0.3">
      <c r="A3122" s="13"/>
      <c r="B3122" s="13"/>
      <c r="C3122" s="13"/>
      <c r="D3122" s="13"/>
      <c r="E3122" s="13"/>
    </row>
    <row r="3123" spans="1:5" x14ac:dyDescent="0.3">
      <c r="A3123" s="13"/>
      <c r="B3123" s="13"/>
      <c r="C3123" s="13"/>
      <c r="D3123" s="13"/>
      <c r="E3123" s="13"/>
    </row>
    <row r="3124" spans="1:5" x14ac:dyDescent="0.3">
      <c r="A3124" s="13"/>
      <c r="B3124" s="13"/>
      <c r="C3124" s="13"/>
      <c r="D3124" s="13"/>
      <c r="E3124" s="13"/>
    </row>
    <row r="3125" spans="1:5" x14ac:dyDescent="0.3">
      <c r="A3125" s="13"/>
      <c r="B3125" s="13"/>
      <c r="C3125" s="13"/>
      <c r="D3125" s="13"/>
      <c r="E3125" s="13"/>
    </row>
    <row r="3126" spans="1:5" x14ac:dyDescent="0.3">
      <c r="A3126" s="13"/>
      <c r="B3126" s="13"/>
      <c r="C3126" s="13"/>
      <c r="D3126" s="13"/>
      <c r="E3126" s="13"/>
    </row>
    <row r="3127" spans="1:5" x14ac:dyDescent="0.3">
      <c r="A3127" s="13"/>
      <c r="B3127" s="13"/>
      <c r="C3127" s="13"/>
      <c r="D3127" s="13"/>
      <c r="E3127" s="13"/>
    </row>
    <row r="3128" spans="1:5" x14ac:dyDescent="0.3">
      <c r="A3128" s="13"/>
      <c r="B3128" s="13"/>
      <c r="C3128" s="13"/>
      <c r="D3128" s="13"/>
      <c r="E3128" s="13"/>
    </row>
    <row r="3129" spans="1:5" x14ac:dyDescent="0.3">
      <c r="A3129" s="13"/>
      <c r="B3129" s="13"/>
      <c r="C3129" s="13"/>
      <c r="D3129" s="13"/>
      <c r="E3129" s="13"/>
    </row>
    <row r="3130" spans="1:5" x14ac:dyDescent="0.3">
      <c r="A3130" s="13"/>
      <c r="B3130" s="13"/>
      <c r="C3130" s="13"/>
      <c r="D3130" s="13"/>
      <c r="E3130" s="13"/>
    </row>
    <row r="3131" spans="1:5" x14ac:dyDescent="0.3">
      <c r="A3131" s="13"/>
      <c r="B3131" s="13"/>
      <c r="C3131" s="13"/>
      <c r="D3131" s="13"/>
      <c r="E3131" s="13"/>
    </row>
    <row r="3132" spans="1:5" x14ac:dyDescent="0.3">
      <c r="A3132" s="13"/>
      <c r="B3132" s="13"/>
      <c r="C3132" s="13"/>
      <c r="D3132" s="13"/>
      <c r="E3132" s="13"/>
    </row>
    <row r="3133" spans="1:5" x14ac:dyDescent="0.3">
      <c r="A3133" s="13"/>
      <c r="B3133" s="13"/>
      <c r="C3133" s="13"/>
      <c r="D3133" s="13"/>
      <c r="E3133" s="13"/>
    </row>
    <row r="3134" spans="1:5" x14ac:dyDescent="0.3">
      <c r="A3134" s="13"/>
      <c r="B3134" s="13"/>
      <c r="C3134" s="13"/>
      <c r="D3134" s="13"/>
      <c r="E3134" s="13"/>
    </row>
    <row r="3135" spans="1:5" x14ac:dyDescent="0.3">
      <c r="A3135" s="13"/>
      <c r="B3135" s="13"/>
      <c r="C3135" s="13"/>
      <c r="D3135" s="13"/>
      <c r="E3135" s="13"/>
    </row>
    <row r="3136" spans="1:5" x14ac:dyDescent="0.3">
      <c r="A3136" s="13"/>
      <c r="B3136" s="13"/>
      <c r="C3136" s="13"/>
      <c r="D3136" s="13"/>
      <c r="E3136" s="13"/>
    </row>
    <row r="3137" spans="1:5" x14ac:dyDescent="0.3">
      <c r="A3137" s="13"/>
      <c r="B3137" s="13"/>
      <c r="C3137" s="13"/>
      <c r="D3137" s="13"/>
      <c r="E3137" s="13"/>
    </row>
    <row r="3138" spans="1:5" x14ac:dyDescent="0.3">
      <c r="A3138" s="13"/>
      <c r="B3138" s="13"/>
      <c r="C3138" s="13"/>
      <c r="D3138" s="13"/>
      <c r="E3138" s="13"/>
    </row>
    <row r="3139" spans="1:5" x14ac:dyDescent="0.3">
      <c r="A3139" s="13"/>
      <c r="B3139" s="13"/>
      <c r="C3139" s="13"/>
      <c r="D3139" s="13"/>
      <c r="E3139" s="13"/>
    </row>
    <row r="3140" spans="1:5" x14ac:dyDescent="0.3">
      <c r="A3140" s="13"/>
      <c r="B3140" s="13"/>
      <c r="C3140" s="13"/>
      <c r="D3140" s="13"/>
      <c r="E3140" s="13"/>
    </row>
    <row r="3141" spans="1:5" x14ac:dyDescent="0.3">
      <c r="A3141" s="13"/>
      <c r="B3141" s="13"/>
      <c r="C3141" s="13"/>
      <c r="D3141" s="13"/>
      <c r="E3141" s="13"/>
    </row>
    <row r="3142" spans="1:5" x14ac:dyDescent="0.3">
      <c r="A3142" s="13"/>
      <c r="B3142" s="13"/>
      <c r="C3142" s="13"/>
      <c r="D3142" s="13"/>
      <c r="E3142" s="13"/>
    </row>
    <row r="3143" spans="1:5" x14ac:dyDescent="0.3">
      <c r="A3143" s="13"/>
      <c r="B3143" s="13"/>
      <c r="C3143" s="13"/>
      <c r="D3143" s="13"/>
      <c r="E3143" s="13"/>
    </row>
    <row r="3144" spans="1:5" x14ac:dyDescent="0.3">
      <c r="A3144" s="13"/>
      <c r="B3144" s="13"/>
      <c r="C3144" s="13"/>
      <c r="D3144" s="13"/>
      <c r="E3144" s="13"/>
    </row>
    <row r="3145" spans="1:5" x14ac:dyDescent="0.3">
      <c r="A3145" s="13"/>
      <c r="B3145" s="13"/>
      <c r="C3145" s="13"/>
      <c r="D3145" s="13"/>
      <c r="E3145" s="13"/>
    </row>
    <row r="3146" spans="1:5" x14ac:dyDescent="0.3">
      <c r="A3146" s="13"/>
      <c r="B3146" s="13"/>
      <c r="C3146" s="13"/>
      <c r="D3146" s="13"/>
      <c r="E3146" s="13"/>
    </row>
    <row r="3147" spans="1:5" x14ac:dyDescent="0.3">
      <c r="A3147" s="13"/>
      <c r="B3147" s="13"/>
      <c r="C3147" s="13"/>
      <c r="D3147" s="13"/>
      <c r="E3147" s="13"/>
    </row>
    <row r="3148" spans="1:5" x14ac:dyDescent="0.3">
      <c r="A3148" s="13"/>
      <c r="B3148" s="13"/>
      <c r="C3148" s="13"/>
      <c r="D3148" s="13"/>
      <c r="E3148" s="13"/>
    </row>
    <row r="3149" spans="1:5" x14ac:dyDescent="0.3">
      <c r="A3149" s="13"/>
      <c r="B3149" s="13"/>
      <c r="C3149" s="13"/>
      <c r="D3149" s="13"/>
      <c r="E3149" s="13"/>
    </row>
    <row r="3150" spans="1:5" x14ac:dyDescent="0.3">
      <c r="A3150" s="13"/>
      <c r="B3150" s="13"/>
      <c r="C3150" s="13"/>
      <c r="D3150" s="13"/>
      <c r="E3150" s="13"/>
    </row>
    <row r="3151" spans="1:5" x14ac:dyDescent="0.3">
      <c r="A3151" s="13"/>
      <c r="B3151" s="13"/>
      <c r="C3151" s="13"/>
      <c r="D3151" s="13"/>
      <c r="E3151" s="13"/>
    </row>
    <row r="3152" spans="1:5" x14ac:dyDescent="0.3">
      <c r="A3152" s="13"/>
      <c r="B3152" s="13"/>
      <c r="C3152" s="13"/>
      <c r="D3152" s="13"/>
      <c r="E3152" s="13"/>
    </row>
    <row r="3153" spans="1:5" x14ac:dyDescent="0.3">
      <c r="A3153" s="13"/>
      <c r="B3153" s="13"/>
      <c r="C3153" s="13"/>
      <c r="D3153" s="13"/>
      <c r="E3153" s="13"/>
    </row>
    <row r="3154" spans="1:5" x14ac:dyDescent="0.3">
      <c r="A3154" s="13"/>
      <c r="B3154" s="13"/>
      <c r="C3154" s="13"/>
      <c r="D3154" s="13"/>
      <c r="E3154" s="13"/>
    </row>
    <row r="3155" spans="1:5" x14ac:dyDescent="0.3">
      <c r="A3155" s="13"/>
      <c r="B3155" s="13"/>
      <c r="C3155" s="13"/>
      <c r="D3155" s="13"/>
      <c r="E3155" s="13"/>
    </row>
    <row r="3156" spans="1:5" x14ac:dyDescent="0.3">
      <c r="A3156" s="13"/>
      <c r="B3156" s="13"/>
      <c r="C3156" s="13"/>
      <c r="D3156" s="13"/>
      <c r="E3156" s="13"/>
    </row>
    <row r="3157" spans="1:5" x14ac:dyDescent="0.3">
      <c r="A3157" s="13"/>
      <c r="B3157" s="13"/>
      <c r="C3157" s="13"/>
      <c r="D3157" s="13"/>
      <c r="E3157" s="13"/>
    </row>
    <row r="3158" spans="1:5" x14ac:dyDescent="0.3">
      <c r="A3158" s="13"/>
      <c r="B3158" s="13"/>
      <c r="C3158" s="13"/>
      <c r="D3158" s="13"/>
      <c r="E3158" s="13"/>
    </row>
    <row r="3159" spans="1:5" x14ac:dyDescent="0.3">
      <c r="A3159" s="13"/>
      <c r="B3159" s="13"/>
      <c r="C3159" s="13"/>
      <c r="D3159" s="13"/>
      <c r="E3159" s="13"/>
    </row>
    <row r="3160" spans="1:5" x14ac:dyDescent="0.3">
      <c r="A3160" s="13"/>
      <c r="B3160" s="13"/>
      <c r="C3160" s="13"/>
      <c r="D3160" s="13"/>
      <c r="E3160" s="13"/>
    </row>
    <row r="3161" spans="1:5" x14ac:dyDescent="0.3">
      <c r="A3161" s="13"/>
      <c r="B3161" s="13"/>
      <c r="C3161" s="13"/>
      <c r="D3161" s="13"/>
      <c r="E3161" s="13"/>
    </row>
    <row r="3162" spans="1:5" x14ac:dyDescent="0.3">
      <c r="A3162" s="13"/>
      <c r="B3162" s="13"/>
      <c r="C3162" s="13"/>
      <c r="D3162" s="13"/>
      <c r="E3162" s="13"/>
    </row>
    <row r="3163" spans="1:5" x14ac:dyDescent="0.3">
      <c r="A3163" s="13"/>
      <c r="B3163" s="13"/>
      <c r="C3163" s="13"/>
      <c r="D3163" s="13"/>
      <c r="E3163" s="13"/>
    </row>
    <row r="3164" spans="1:5" x14ac:dyDescent="0.3">
      <c r="A3164" s="13"/>
      <c r="B3164" s="13"/>
      <c r="C3164" s="13"/>
      <c r="D3164" s="13"/>
      <c r="E3164" s="13"/>
    </row>
    <row r="3165" spans="1:5" x14ac:dyDescent="0.3">
      <c r="A3165" s="13"/>
      <c r="B3165" s="13"/>
      <c r="C3165" s="13"/>
      <c r="D3165" s="13"/>
      <c r="E3165" s="13"/>
    </row>
    <row r="3166" spans="1:5" x14ac:dyDescent="0.3">
      <c r="A3166" s="13"/>
      <c r="B3166" s="13"/>
      <c r="C3166" s="13"/>
      <c r="D3166" s="13"/>
      <c r="E3166" s="13"/>
    </row>
    <row r="3167" spans="1:5" x14ac:dyDescent="0.3">
      <c r="A3167" s="13"/>
      <c r="B3167" s="13"/>
      <c r="C3167" s="13"/>
      <c r="D3167" s="13"/>
      <c r="E3167" s="13"/>
    </row>
    <row r="3168" spans="1:5" x14ac:dyDescent="0.3">
      <c r="A3168" s="13"/>
      <c r="B3168" s="13"/>
      <c r="C3168" s="13"/>
      <c r="D3168" s="13"/>
      <c r="E3168" s="13"/>
    </row>
    <row r="3169" spans="1:5" x14ac:dyDescent="0.3">
      <c r="A3169" s="13"/>
      <c r="B3169" s="13"/>
      <c r="C3169" s="13"/>
      <c r="D3169" s="13"/>
      <c r="E3169" s="13"/>
    </row>
    <row r="3170" spans="1:5" x14ac:dyDescent="0.3">
      <c r="A3170" s="13"/>
      <c r="B3170" s="13"/>
      <c r="C3170" s="13"/>
      <c r="D3170" s="13"/>
      <c r="E3170" s="13"/>
    </row>
    <row r="3171" spans="1:5" x14ac:dyDescent="0.3">
      <c r="A3171" s="13"/>
      <c r="B3171" s="13"/>
      <c r="C3171" s="13"/>
      <c r="D3171" s="13"/>
      <c r="E3171" s="13"/>
    </row>
    <row r="3172" spans="1:5" x14ac:dyDescent="0.3">
      <c r="A3172" s="13"/>
      <c r="B3172" s="13"/>
      <c r="C3172" s="13"/>
      <c r="D3172" s="13"/>
      <c r="E3172" s="13"/>
    </row>
    <row r="3173" spans="1:5" x14ac:dyDescent="0.3">
      <c r="A3173" s="13"/>
      <c r="B3173" s="13"/>
      <c r="C3173" s="13"/>
      <c r="D3173" s="13"/>
      <c r="E3173" s="13"/>
    </row>
    <row r="3174" spans="1:5" x14ac:dyDescent="0.3">
      <c r="A3174" s="13"/>
      <c r="B3174" s="13"/>
      <c r="C3174" s="13"/>
      <c r="D3174" s="13"/>
      <c r="E3174" s="13"/>
    </row>
    <row r="3175" spans="1:5" x14ac:dyDescent="0.3">
      <c r="A3175" s="13"/>
      <c r="B3175" s="13"/>
      <c r="C3175" s="13"/>
      <c r="D3175" s="13"/>
      <c r="E3175" s="13"/>
    </row>
    <row r="3176" spans="1:5" x14ac:dyDescent="0.3">
      <c r="A3176" s="13"/>
      <c r="B3176" s="13"/>
      <c r="C3176" s="13"/>
      <c r="D3176" s="13"/>
      <c r="E3176" s="13"/>
    </row>
    <row r="3177" spans="1:5" x14ac:dyDescent="0.3">
      <c r="A3177" s="13"/>
      <c r="B3177" s="13"/>
      <c r="C3177" s="13"/>
      <c r="D3177" s="13"/>
      <c r="E3177" s="13"/>
    </row>
    <row r="3178" spans="1:5" x14ac:dyDescent="0.3">
      <c r="A3178" s="13"/>
      <c r="B3178" s="13"/>
      <c r="C3178" s="13"/>
      <c r="D3178" s="13"/>
      <c r="E3178" s="13"/>
    </row>
    <row r="3179" spans="1:5" x14ac:dyDescent="0.3">
      <c r="A3179" s="13"/>
      <c r="B3179" s="13"/>
      <c r="C3179" s="13"/>
      <c r="D3179" s="13"/>
      <c r="E3179" s="13"/>
    </row>
    <row r="3180" spans="1:5" x14ac:dyDescent="0.3">
      <c r="A3180" s="13"/>
      <c r="B3180" s="13"/>
      <c r="C3180" s="13"/>
      <c r="D3180" s="13"/>
      <c r="E3180" s="13"/>
    </row>
    <row r="3181" spans="1:5" x14ac:dyDescent="0.3">
      <c r="A3181" s="13"/>
      <c r="B3181" s="13"/>
      <c r="C3181" s="13"/>
      <c r="D3181" s="13"/>
      <c r="E3181" s="13"/>
    </row>
    <row r="3182" spans="1:5" x14ac:dyDescent="0.3">
      <c r="A3182" s="13"/>
      <c r="B3182" s="13"/>
      <c r="C3182" s="13"/>
      <c r="D3182" s="13"/>
      <c r="E3182" s="13"/>
    </row>
    <row r="3183" spans="1:5" x14ac:dyDescent="0.3">
      <c r="A3183" s="13"/>
      <c r="B3183" s="13"/>
      <c r="C3183" s="13"/>
      <c r="D3183" s="13"/>
      <c r="E3183" s="13"/>
    </row>
    <row r="3184" spans="1:5" x14ac:dyDescent="0.3">
      <c r="A3184" s="13"/>
      <c r="B3184" s="13"/>
      <c r="C3184" s="13"/>
      <c r="D3184" s="13"/>
      <c r="E3184" s="13"/>
    </row>
    <row r="3185" spans="1:5" x14ac:dyDescent="0.3">
      <c r="A3185" s="13"/>
      <c r="B3185" s="13"/>
      <c r="C3185" s="13"/>
      <c r="D3185" s="13"/>
      <c r="E3185" s="13"/>
    </row>
    <row r="3186" spans="1:5" x14ac:dyDescent="0.3">
      <c r="A3186" s="13"/>
      <c r="B3186" s="13"/>
      <c r="C3186" s="13"/>
      <c r="D3186" s="13"/>
      <c r="E3186" s="13"/>
    </row>
    <row r="3187" spans="1:5" x14ac:dyDescent="0.3">
      <c r="A3187" s="13"/>
      <c r="B3187" s="13"/>
      <c r="C3187" s="13"/>
      <c r="D3187" s="13"/>
      <c r="E3187" s="13"/>
    </row>
    <row r="3188" spans="1:5" x14ac:dyDescent="0.3">
      <c r="A3188" s="13"/>
      <c r="B3188" s="13"/>
      <c r="C3188" s="13"/>
      <c r="D3188" s="13"/>
      <c r="E3188" s="13"/>
    </row>
    <row r="3189" spans="1:5" x14ac:dyDescent="0.3">
      <c r="A3189" s="13"/>
      <c r="B3189" s="13"/>
      <c r="C3189" s="13"/>
      <c r="D3189" s="13"/>
      <c r="E3189" s="13"/>
    </row>
    <row r="3190" spans="1:5" x14ac:dyDescent="0.3">
      <c r="A3190" s="13"/>
      <c r="B3190" s="13"/>
      <c r="C3190" s="13"/>
      <c r="D3190" s="13"/>
      <c r="E3190" s="13"/>
    </row>
    <row r="3191" spans="1:5" x14ac:dyDescent="0.3">
      <c r="A3191" s="13"/>
      <c r="B3191" s="13"/>
      <c r="C3191" s="13"/>
      <c r="D3191" s="13"/>
      <c r="E3191" s="13"/>
    </row>
    <row r="3192" spans="1:5" x14ac:dyDescent="0.3">
      <c r="A3192" s="13"/>
      <c r="B3192" s="13"/>
      <c r="C3192" s="13"/>
      <c r="D3192" s="13"/>
      <c r="E3192" s="13"/>
    </row>
    <row r="3193" spans="1:5" x14ac:dyDescent="0.3">
      <c r="A3193" s="13"/>
      <c r="B3193" s="13"/>
      <c r="C3193" s="13"/>
      <c r="D3193" s="13"/>
      <c r="E3193" s="13"/>
    </row>
    <row r="3194" spans="1:5" x14ac:dyDescent="0.3">
      <c r="A3194" s="13"/>
      <c r="B3194" s="13"/>
      <c r="C3194" s="13"/>
      <c r="D3194" s="13"/>
      <c r="E3194" s="13"/>
    </row>
    <row r="3195" spans="1:5" x14ac:dyDescent="0.3">
      <c r="A3195" s="13"/>
      <c r="B3195" s="13"/>
      <c r="C3195" s="13"/>
      <c r="D3195" s="13"/>
      <c r="E3195" s="13"/>
    </row>
    <row r="3196" spans="1:5" x14ac:dyDescent="0.3">
      <c r="A3196" s="13"/>
      <c r="B3196" s="13"/>
      <c r="C3196" s="13"/>
      <c r="D3196" s="13"/>
      <c r="E3196" s="13"/>
    </row>
    <row r="3197" spans="1:5" x14ac:dyDescent="0.3">
      <c r="A3197" s="13"/>
      <c r="B3197" s="13"/>
      <c r="C3197" s="13"/>
      <c r="D3197" s="13"/>
      <c r="E3197" s="13"/>
    </row>
    <row r="3198" spans="1:5" x14ac:dyDescent="0.3">
      <c r="A3198" s="13"/>
      <c r="B3198" s="13"/>
      <c r="C3198" s="13"/>
      <c r="D3198" s="13"/>
      <c r="E3198" s="13"/>
    </row>
    <row r="3199" spans="1:5" x14ac:dyDescent="0.3">
      <c r="A3199" s="13"/>
      <c r="B3199" s="13"/>
      <c r="C3199" s="13"/>
      <c r="D3199" s="13"/>
      <c r="E3199" s="13"/>
    </row>
    <row r="3200" spans="1:5" x14ac:dyDescent="0.3">
      <c r="A3200" s="13"/>
      <c r="B3200" s="13"/>
      <c r="C3200" s="13"/>
      <c r="D3200" s="13"/>
      <c r="E3200" s="13"/>
    </row>
    <row r="3201" spans="1:5" x14ac:dyDescent="0.3">
      <c r="A3201" s="13"/>
      <c r="B3201" s="13"/>
      <c r="C3201" s="13"/>
      <c r="D3201" s="13"/>
      <c r="E3201" s="13"/>
    </row>
    <row r="3202" spans="1:5" x14ac:dyDescent="0.3">
      <c r="A3202" s="13"/>
      <c r="B3202" s="13"/>
      <c r="C3202" s="13"/>
      <c r="D3202" s="13"/>
      <c r="E3202" s="13"/>
    </row>
    <row r="3203" spans="1:5" x14ac:dyDescent="0.3">
      <c r="A3203" s="13"/>
      <c r="B3203" s="13"/>
      <c r="C3203" s="13"/>
      <c r="D3203" s="13"/>
      <c r="E3203" s="13"/>
    </row>
    <row r="3204" spans="1:5" x14ac:dyDescent="0.3">
      <c r="A3204" s="13"/>
      <c r="B3204" s="13"/>
      <c r="C3204" s="13"/>
      <c r="D3204" s="13"/>
      <c r="E3204" s="13"/>
    </row>
    <row r="3205" spans="1:5" x14ac:dyDescent="0.3">
      <c r="A3205" s="13"/>
      <c r="B3205" s="13"/>
      <c r="C3205" s="13"/>
      <c r="D3205" s="13"/>
      <c r="E3205" s="13"/>
    </row>
    <row r="3206" spans="1:5" x14ac:dyDescent="0.3">
      <c r="A3206" s="13"/>
      <c r="B3206" s="13"/>
      <c r="C3206" s="13"/>
      <c r="D3206" s="13"/>
      <c r="E3206" s="13"/>
    </row>
    <row r="3207" spans="1:5" x14ac:dyDescent="0.3">
      <c r="A3207" s="13"/>
      <c r="B3207" s="13"/>
      <c r="C3207" s="13"/>
      <c r="D3207" s="13"/>
      <c r="E3207" s="13"/>
    </row>
    <row r="3208" spans="1:5" x14ac:dyDescent="0.3">
      <c r="A3208" s="13"/>
      <c r="B3208" s="13"/>
      <c r="C3208" s="13"/>
      <c r="D3208" s="13"/>
      <c r="E3208" s="13"/>
    </row>
    <row r="3209" spans="1:5" x14ac:dyDescent="0.3">
      <c r="A3209" s="13"/>
      <c r="B3209" s="13"/>
      <c r="C3209" s="13"/>
      <c r="D3209" s="13"/>
      <c r="E3209" s="13"/>
    </row>
    <row r="3210" spans="1:5" x14ac:dyDescent="0.3">
      <c r="A3210" s="13"/>
      <c r="B3210" s="13"/>
      <c r="C3210" s="13"/>
      <c r="D3210" s="13"/>
      <c r="E3210" s="13"/>
    </row>
    <row r="3211" spans="1:5" x14ac:dyDescent="0.3">
      <c r="A3211" s="13"/>
      <c r="B3211" s="13"/>
      <c r="C3211" s="13"/>
      <c r="D3211" s="13"/>
      <c r="E3211" s="13"/>
    </row>
    <row r="3212" spans="1:5" x14ac:dyDescent="0.3">
      <c r="A3212" s="13"/>
      <c r="B3212" s="13"/>
      <c r="C3212" s="13"/>
      <c r="D3212" s="13"/>
      <c r="E3212" s="13"/>
    </row>
    <row r="3213" spans="1:5" x14ac:dyDescent="0.3">
      <c r="A3213" s="13"/>
      <c r="B3213" s="13"/>
      <c r="C3213" s="13"/>
      <c r="D3213" s="13"/>
      <c r="E3213" s="13"/>
    </row>
    <row r="3214" spans="1:5" x14ac:dyDescent="0.3">
      <c r="A3214" s="13"/>
      <c r="B3214" s="13"/>
      <c r="C3214" s="13"/>
      <c r="D3214" s="13"/>
      <c r="E3214" s="13"/>
    </row>
    <row r="3215" spans="1:5" x14ac:dyDescent="0.3">
      <c r="A3215" s="13"/>
      <c r="B3215" s="13"/>
      <c r="C3215" s="13"/>
      <c r="D3215" s="13"/>
      <c r="E3215" s="13"/>
    </row>
    <row r="3216" spans="1:5" x14ac:dyDescent="0.3">
      <c r="A3216" s="13"/>
      <c r="B3216" s="13"/>
      <c r="C3216" s="13"/>
      <c r="D3216" s="13"/>
      <c r="E3216" s="13"/>
    </row>
    <row r="3217" spans="1:5" x14ac:dyDescent="0.3">
      <c r="A3217" s="13"/>
      <c r="B3217" s="13"/>
      <c r="C3217" s="13"/>
      <c r="D3217" s="13"/>
      <c r="E3217" s="13"/>
    </row>
    <row r="3218" spans="1:5" x14ac:dyDescent="0.3">
      <c r="A3218" s="13"/>
      <c r="B3218" s="13"/>
      <c r="C3218" s="13"/>
      <c r="D3218" s="13"/>
      <c r="E3218" s="13"/>
    </row>
    <row r="3219" spans="1:5" x14ac:dyDescent="0.3">
      <c r="A3219" s="13"/>
      <c r="B3219" s="13"/>
      <c r="C3219" s="13"/>
      <c r="D3219" s="13"/>
      <c r="E3219" s="13"/>
    </row>
    <row r="3220" spans="1:5" x14ac:dyDescent="0.3">
      <c r="A3220" s="13"/>
      <c r="B3220" s="13"/>
      <c r="C3220" s="13"/>
      <c r="D3220" s="13"/>
      <c r="E3220" s="13"/>
    </row>
    <row r="3221" spans="1:5" x14ac:dyDescent="0.3">
      <c r="A3221" s="13"/>
      <c r="B3221" s="13"/>
      <c r="C3221" s="13"/>
      <c r="D3221" s="13"/>
      <c r="E3221" s="13"/>
    </row>
    <row r="3222" spans="1:5" x14ac:dyDescent="0.3">
      <c r="A3222" s="13"/>
      <c r="B3222" s="13"/>
      <c r="C3222" s="13"/>
      <c r="D3222" s="13"/>
      <c r="E3222" s="13"/>
    </row>
    <row r="3223" spans="1:5" x14ac:dyDescent="0.3">
      <c r="A3223" s="13"/>
      <c r="B3223" s="13"/>
      <c r="C3223" s="13"/>
      <c r="D3223" s="13"/>
      <c r="E3223" s="13"/>
    </row>
    <row r="3224" spans="1:5" x14ac:dyDescent="0.3">
      <c r="A3224" s="13"/>
      <c r="B3224" s="13"/>
      <c r="C3224" s="13"/>
      <c r="D3224" s="13"/>
      <c r="E3224" s="13"/>
    </row>
    <row r="3225" spans="1:5" x14ac:dyDescent="0.3">
      <c r="A3225" s="13"/>
      <c r="B3225" s="13"/>
      <c r="C3225" s="13"/>
      <c r="D3225" s="13"/>
      <c r="E3225" s="13"/>
    </row>
    <row r="3226" spans="1:5" x14ac:dyDescent="0.3">
      <c r="A3226" s="13"/>
      <c r="B3226" s="13"/>
      <c r="C3226" s="13"/>
      <c r="D3226" s="13"/>
      <c r="E3226" s="13"/>
    </row>
    <row r="3227" spans="1:5" x14ac:dyDescent="0.3">
      <c r="A3227" s="13"/>
      <c r="B3227" s="13"/>
      <c r="C3227" s="13"/>
      <c r="D3227" s="13"/>
      <c r="E3227" s="13"/>
    </row>
    <row r="3228" spans="1:5" x14ac:dyDescent="0.3">
      <c r="A3228" s="13"/>
      <c r="B3228" s="13"/>
      <c r="C3228" s="13"/>
      <c r="D3228" s="13"/>
      <c r="E3228" s="13"/>
    </row>
    <row r="3229" spans="1:5" x14ac:dyDescent="0.3">
      <c r="A3229" s="13"/>
      <c r="B3229" s="13"/>
      <c r="C3229" s="13"/>
      <c r="D3229" s="13"/>
      <c r="E3229" s="13"/>
    </row>
    <row r="3230" spans="1:5" x14ac:dyDescent="0.3">
      <c r="A3230" s="13"/>
      <c r="B3230" s="13"/>
      <c r="C3230" s="13"/>
      <c r="D3230" s="13"/>
      <c r="E3230" s="13"/>
    </row>
    <row r="3231" spans="1:5" x14ac:dyDescent="0.3">
      <c r="A3231" s="13"/>
      <c r="B3231" s="13"/>
      <c r="C3231" s="13"/>
      <c r="D3231" s="13"/>
      <c r="E3231" s="13"/>
    </row>
    <row r="3232" spans="1:5" x14ac:dyDescent="0.3">
      <c r="A3232" s="13"/>
      <c r="B3232" s="13"/>
      <c r="C3232" s="13"/>
      <c r="D3232" s="13"/>
      <c r="E3232" s="13"/>
    </row>
    <row r="3233" spans="1:5" x14ac:dyDescent="0.3">
      <c r="A3233" s="13"/>
      <c r="B3233" s="13"/>
      <c r="C3233" s="13"/>
      <c r="D3233" s="13"/>
      <c r="E3233" s="13"/>
    </row>
    <row r="3234" spans="1:5" x14ac:dyDescent="0.3">
      <c r="A3234" s="13"/>
      <c r="B3234" s="13"/>
      <c r="C3234" s="13"/>
      <c r="D3234" s="13"/>
      <c r="E3234" s="13"/>
    </row>
    <row r="3235" spans="1:5" x14ac:dyDescent="0.3">
      <c r="A3235" s="13"/>
      <c r="B3235" s="13"/>
      <c r="C3235" s="13"/>
      <c r="D3235" s="13"/>
      <c r="E3235" s="13"/>
    </row>
    <row r="3236" spans="1:5" x14ac:dyDescent="0.3">
      <c r="A3236" s="13"/>
      <c r="B3236" s="13"/>
      <c r="C3236" s="13"/>
      <c r="D3236" s="13"/>
      <c r="E3236" s="13"/>
    </row>
    <row r="3237" spans="1:5" x14ac:dyDescent="0.3">
      <c r="A3237" s="13"/>
      <c r="B3237" s="13"/>
      <c r="C3237" s="13"/>
      <c r="D3237" s="13"/>
      <c r="E3237" s="13"/>
    </row>
    <row r="3238" spans="1:5" x14ac:dyDescent="0.3">
      <c r="A3238" s="13"/>
      <c r="B3238" s="13"/>
      <c r="C3238" s="13"/>
      <c r="D3238" s="13"/>
      <c r="E3238" s="13"/>
    </row>
    <row r="3239" spans="1:5" x14ac:dyDescent="0.3">
      <c r="A3239" s="13"/>
      <c r="B3239" s="13"/>
      <c r="C3239" s="13"/>
      <c r="D3239" s="13"/>
      <c r="E3239" s="13"/>
    </row>
    <row r="3240" spans="1:5" x14ac:dyDescent="0.3">
      <c r="A3240" s="13"/>
      <c r="B3240" s="13"/>
      <c r="C3240" s="13"/>
      <c r="D3240" s="13"/>
      <c r="E3240" s="13"/>
    </row>
    <row r="3241" spans="1:5" x14ac:dyDescent="0.3">
      <c r="A3241" s="13"/>
      <c r="B3241" s="13"/>
      <c r="C3241" s="13"/>
      <c r="D3241" s="13"/>
      <c r="E3241" s="13"/>
    </row>
    <row r="3242" spans="1:5" x14ac:dyDescent="0.3">
      <c r="A3242" s="13"/>
      <c r="B3242" s="13"/>
      <c r="C3242" s="13"/>
      <c r="D3242" s="13"/>
      <c r="E3242" s="13"/>
    </row>
    <row r="3243" spans="1:5" x14ac:dyDescent="0.3">
      <c r="A3243" s="13"/>
      <c r="B3243" s="13"/>
      <c r="C3243" s="13"/>
      <c r="D3243" s="13"/>
      <c r="E3243" s="13"/>
    </row>
    <row r="3244" spans="1:5" x14ac:dyDescent="0.3">
      <c r="A3244" s="13"/>
      <c r="B3244" s="13"/>
      <c r="C3244" s="13"/>
      <c r="D3244" s="13"/>
      <c r="E3244" s="13"/>
    </row>
    <row r="3245" spans="1:5" x14ac:dyDescent="0.3">
      <c r="A3245" s="13"/>
      <c r="B3245" s="13"/>
      <c r="C3245" s="13"/>
      <c r="D3245" s="13"/>
      <c r="E3245" s="13"/>
    </row>
    <row r="3246" spans="1:5" x14ac:dyDescent="0.3">
      <c r="A3246" s="13"/>
      <c r="B3246" s="13"/>
      <c r="C3246" s="13"/>
      <c r="D3246" s="13"/>
      <c r="E3246" s="13"/>
    </row>
    <row r="3247" spans="1:5" x14ac:dyDescent="0.3">
      <c r="A3247" s="13"/>
      <c r="B3247" s="13"/>
      <c r="C3247" s="13"/>
      <c r="D3247" s="13"/>
      <c r="E3247" s="13"/>
    </row>
    <row r="3248" spans="1:5" x14ac:dyDescent="0.3">
      <c r="A3248" s="13"/>
      <c r="B3248" s="13"/>
      <c r="C3248" s="13"/>
      <c r="D3248" s="13"/>
      <c r="E3248" s="13"/>
    </row>
    <row r="3249" spans="1:5" x14ac:dyDescent="0.3">
      <c r="A3249" s="13"/>
      <c r="B3249" s="13"/>
      <c r="C3249" s="13"/>
      <c r="D3249" s="13"/>
      <c r="E3249" s="13"/>
    </row>
    <row r="3250" spans="1:5" x14ac:dyDescent="0.3">
      <c r="A3250" s="13"/>
      <c r="B3250" s="13"/>
      <c r="C3250" s="13"/>
      <c r="D3250" s="13"/>
      <c r="E3250" s="13"/>
    </row>
    <row r="3251" spans="1:5" x14ac:dyDescent="0.3">
      <c r="A3251" s="13"/>
      <c r="B3251" s="13"/>
      <c r="C3251" s="13"/>
      <c r="D3251" s="13"/>
      <c r="E3251" s="13"/>
    </row>
    <row r="3252" spans="1:5" x14ac:dyDescent="0.3">
      <c r="A3252" s="13"/>
      <c r="B3252" s="13"/>
      <c r="C3252" s="13"/>
      <c r="D3252" s="13"/>
      <c r="E3252" s="13"/>
    </row>
    <row r="3253" spans="1:5" x14ac:dyDescent="0.3">
      <c r="A3253" s="13"/>
      <c r="B3253" s="13"/>
      <c r="C3253" s="13"/>
      <c r="D3253" s="13"/>
      <c r="E3253" s="13"/>
    </row>
    <row r="3254" spans="1:5" x14ac:dyDescent="0.3">
      <c r="A3254" s="13"/>
      <c r="B3254" s="13"/>
      <c r="C3254" s="13"/>
      <c r="D3254" s="13"/>
      <c r="E3254" s="13"/>
    </row>
    <row r="3255" spans="1:5" x14ac:dyDescent="0.3">
      <c r="A3255" s="13"/>
      <c r="B3255" s="13"/>
      <c r="C3255" s="13"/>
      <c r="D3255" s="13"/>
      <c r="E3255" s="13"/>
    </row>
    <row r="3256" spans="1:5" x14ac:dyDescent="0.3">
      <c r="A3256" s="13"/>
      <c r="B3256" s="13"/>
      <c r="C3256" s="13"/>
      <c r="D3256" s="13"/>
      <c r="E3256" s="13"/>
    </row>
    <row r="3257" spans="1:5" x14ac:dyDescent="0.3">
      <c r="A3257" s="13"/>
      <c r="B3257" s="13"/>
      <c r="C3257" s="13"/>
      <c r="D3257" s="13"/>
      <c r="E3257" s="13"/>
    </row>
    <row r="3258" spans="1:5" x14ac:dyDescent="0.3">
      <c r="A3258" s="13"/>
      <c r="B3258" s="13"/>
      <c r="C3258" s="13"/>
      <c r="D3258" s="13"/>
      <c r="E3258" s="13"/>
    </row>
    <row r="3259" spans="1:5" x14ac:dyDescent="0.3">
      <c r="A3259" s="13"/>
      <c r="B3259" s="13"/>
      <c r="C3259" s="13"/>
      <c r="D3259" s="13"/>
      <c r="E3259" s="13"/>
    </row>
    <row r="3260" spans="1:5" x14ac:dyDescent="0.3">
      <c r="A3260" s="13"/>
      <c r="B3260" s="13"/>
      <c r="C3260" s="13"/>
      <c r="D3260" s="13"/>
      <c r="E3260" s="13"/>
    </row>
    <row r="3261" spans="1:5" x14ac:dyDescent="0.3">
      <c r="A3261" s="13"/>
      <c r="B3261" s="13"/>
      <c r="C3261" s="13"/>
      <c r="D3261" s="13"/>
      <c r="E3261" s="13"/>
    </row>
    <row r="3262" spans="1:5" x14ac:dyDescent="0.3">
      <c r="A3262" s="13"/>
      <c r="B3262" s="13"/>
      <c r="C3262" s="13"/>
      <c r="D3262" s="13"/>
      <c r="E3262" s="13"/>
    </row>
    <row r="3263" spans="1:5" x14ac:dyDescent="0.3">
      <c r="A3263" s="13"/>
      <c r="B3263" s="13"/>
      <c r="C3263" s="13"/>
      <c r="D3263" s="13"/>
      <c r="E3263" s="13"/>
    </row>
    <row r="3264" spans="1:5" x14ac:dyDescent="0.3">
      <c r="A3264" s="13"/>
      <c r="B3264" s="13"/>
      <c r="C3264" s="13"/>
      <c r="D3264" s="13"/>
      <c r="E3264" s="13"/>
    </row>
    <row r="3265" spans="1:5" x14ac:dyDescent="0.3">
      <c r="A3265" s="13"/>
      <c r="B3265" s="13"/>
      <c r="C3265" s="13"/>
      <c r="D3265" s="13"/>
      <c r="E3265" s="13"/>
    </row>
    <row r="3266" spans="1:5" x14ac:dyDescent="0.3">
      <c r="A3266" s="13"/>
      <c r="B3266" s="13"/>
      <c r="C3266" s="13"/>
      <c r="D3266" s="13"/>
      <c r="E3266" s="13"/>
    </row>
    <row r="3267" spans="1:5" x14ac:dyDescent="0.3">
      <c r="A3267" s="13"/>
      <c r="B3267" s="13"/>
      <c r="C3267" s="13"/>
      <c r="D3267" s="13"/>
      <c r="E3267" s="13"/>
    </row>
    <row r="3268" spans="1:5" x14ac:dyDescent="0.3">
      <c r="A3268" s="13"/>
      <c r="B3268" s="13"/>
      <c r="C3268" s="13"/>
      <c r="D3268" s="13"/>
      <c r="E3268" s="13"/>
    </row>
    <row r="3269" spans="1:5" x14ac:dyDescent="0.3">
      <c r="A3269" s="13"/>
      <c r="B3269" s="13"/>
      <c r="C3269" s="13"/>
      <c r="D3269" s="13"/>
      <c r="E3269" s="13"/>
    </row>
    <row r="3270" spans="1:5" x14ac:dyDescent="0.3">
      <c r="A3270" s="13"/>
      <c r="B3270" s="13"/>
      <c r="C3270" s="13"/>
      <c r="D3270" s="13"/>
      <c r="E3270" s="13"/>
    </row>
    <row r="3271" spans="1:5" x14ac:dyDescent="0.3">
      <c r="A3271" s="13"/>
      <c r="B3271" s="13"/>
      <c r="C3271" s="13"/>
      <c r="D3271" s="13"/>
      <c r="E3271" s="13"/>
    </row>
    <row r="3272" spans="1:5" x14ac:dyDescent="0.3">
      <c r="A3272" s="13"/>
      <c r="B3272" s="13"/>
      <c r="C3272" s="13"/>
      <c r="D3272" s="13"/>
      <c r="E3272" s="13"/>
    </row>
    <row r="3273" spans="1:5" x14ac:dyDescent="0.3">
      <c r="A3273" s="13"/>
      <c r="B3273" s="13"/>
      <c r="C3273" s="13"/>
      <c r="D3273" s="13"/>
      <c r="E3273" s="13"/>
    </row>
    <row r="3274" spans="1:5" x14ac:dyDescent="0.3">
      <c r="A3274" s="13"/>
      <c r="B3274" s="13"/>
      <c r="C3274" s="13"/>
      <c r="D3274" s="13"/>
      <c r="E3274" s="13"/>
    </row>
    <row r="3275" spans="1:5" x14ac:dyDescent="0.3">
      <c r="A3275" s="13"/>
      <c r="B3275" s="13"/>
      <c r="C3275" s="13"/>
      <c r="D3275" s="13"/>
      <c r="E3275" s="13"/>
    </row>
    <row r="3276" spans="1:5" x14ac:dyDescent="0.3">
      <c r="A3276" s="13"/>
      <c r="B3276" s="13"/>
      <c r="C3276" s="13"/>
      <c r="D3276" s="13"/>
      <c r="E3276" s="13"/>
    </row>
    <row r="3277" spans="1:5" x14ac:dyDescent="0.3">
      <c r="A3277" s="13"/>
      <c r="B3277" s="13"/>
      <c r="C3277" s="13"/>
      <c r="D3277" s="13"/>
      <c r="E3277" s="13"/>
    </row>
    <row r="3278" spans="1:5" x14ac:dyDescent="0.3">
      <c r="A3278" s="13"/>
      <c r="B3278" s="13"/>
      <c r="C3278" s="13"/>
      <c r="D3278" s="13"/>
      <c r="E3278" s="13"/>
    </row>
    <row r="3279" spans="1:5" x14ac:dyDescent="0.3">
      <c r="A3279" s="13"/>
      <c r="B3279" s="13"/>
      <c r="C3279" s="13"/>
      <c r="D3279" s="13"/>
      <c r="E3279" s="13"/>
    </row>
    <row r="3280" spans="1:5" x14ac:dyDescent="0.3">
      <c r="A3280" s="13"/>
      <c r="B3280" s="13"/>
      <c r="C3280" s="13"/>
      <c r="D3280" s="13"/>
      <c r="E3280" s="13"/>
    </row>
    <row r="3281" spans="1:5" x14ac:dyDescent="0.3">
      <c r="A3281" s="13"/>
      <c r="B3281" s="13"/>
      <c r="C3281" s="13"/>
      <c r="D3281" s="13"/>
      <c r="E3281" s="13"/>
    </row>
    <row r="3282" spans="1:5" x14ac:dyDescent="0.3">
      <c r="A3282" s="13"/>
      <c r="B3282" s="13"/>
      <c r="C3282" s="13"/>
      <c r="D3282" s="13"/>
      <c r="E3282" s="13"/>
    </row>
    <row r="3283" spans="1:5" x14ac:dyDescent="0.3">
      <c r="A3283" s="13"/>
      <c r="B3283" s="13"/>
      <c r="C3283" s="13"/>
      <c r="D3283" s="13"/>
      <c r="E3283" s="13"/>
    </row>
    <row r="3284" spans="1:5" x14ac:dyDescent="0.3">
      <c r="A3284" s="13"/>
      <c r="B3284" s="13"/>
      <c r="C3284" s="13"/>
      <c r="D3284" s="13"/>
      <c r="E3284" s="13"/>
    </row>
    <row r="3285" spans="1:5" x14ac:dyDescent="0.3">
      <c r="A3285" s="13"/>
      <c r="B3285" s="13"/>
      <c r="C3285" s="13"/>
      <c r="D3285" s="13"/>
      <c r="E3285" s="13"/>
    </row>
    <row r="3286" spans="1:5" x14ac:dyDescent="0.3">
      <c r="A3286" s="13"/>
      <c r="B3286" s="13"/>
      <c r="C3286" s="13"/>
      <c r="D3286" s="13"/>
      <c r="E3286" s="13"/>
    </row>
    <row r="3287" spans="1:5" x14ac:dyDescent="0.3">
      <c r="A3287" s="13"/>
      <c r="B3287" s="13"/>
      <c r="C3287" s="13"/>
      <c r="D3287" s="13"/>
      <c r="E3287" s="13"/>
    </row>
    <row r="3288" spans="1:5" x14ac:dyDescent="0.3">
      <c r="A3288" s="13"/>
      <c r="B3288" s="13"/>
      <c r="C3288" s="13"/>
      <c r="D3288" s="13"/>
      <c r="E3288" s="13"/>
    </row>
    <row r="3289" spans="1:5" x14ac:dyDescent="0.3">
      <c r="A3289" s="13"/>
      <c r="B3289" s="13"/>
      <c r="C3289" s="13"/>
      <c r="D3289" s="13"/>
      <c r="E3289" s="13"/>
    </row>
    <row r="3290" spans="1:5" x14ac:dyDescent="0.3">
      <c r="A3290" s="13"/>
      <c r="B3290" s="13"/>
      <c r="C3290" s="13"/>
      <c r="D3290" s="13"/>
      <c r="E3290" s="13"/>
    </row>
    <row r="3291" spans="1:5" x14ac:dyDescent="0.3">
      <c r="A3291" s="13"/>
      <c r="B3291" s="13"/>
      <c r="C3291" s="13"/>
      <c r="D3291" s="13"/>
      <c r="E3291" s="13"/>
    </row>
    <row r="3292" spans="1:5" x14ac:dyDescent="0.3">
      <c r="A3292" s="13"/>
      <c r="B3292" s="13"/>
      <c r="C3292" s="13"/>
      <c r="D3292" s="13"/>
      <c r="E3292" s="13"/>
    </row>
    <row r="3293" spans="1:5" x14ac:dyDescent="0.3">
      <c r="A3293" s="13"/>
      <c r="B3293" s="13"/>
      <c r="C3293" s="13"/>
      <c r="D3293" s="13"/>
      <c r="E3293" s="13"/>
    </row>
    <row r="3294" spans="1:5" x14ac:dyDescent="0.3">
      <c r="A3294" s="13"/>
      <c r="B3294" s="13"/>
      <c r="C3294" s="13"/>
      <c r="D3294" s="13"/>
      <c r="E3294" s="13"/>
    </row>
    <row r="3295" spans="1:5" x14ac:dyDescent="0.3">
      <c r="A3295" s="13"/>
      <c r="B3295" s="13"/>
      <c r="C3295" s="13"/>
      <c r="D3295" s="13"/>
      <c r="E3295" s="13"/>
    </row>
    <row r="3296" spans="1:5" x14ac:dyDescent="0.3">
      <c r="A3296" s="13"/>
      <c r="B3296" s="13"/>
      <c r="C3296" s="13"/>
      <c r="D3296" s="13"/>
      <c r="E3296" s="13"/>
    </row>
    <row r="3297" spans="1:5" x14ac:dyDescent="0.3">
      <c r="A3297" s="13"/>
      <c r="B3297" s="13"/>
      <c r="C3297" s="13"/>
      <c r="D3297" s="13"/>
      <c r="E3297" s="13"/>
    </row>
    <row r="3298" spans="1:5" x14ac:dyDescent="0.3">
      <c r="A3298" s="13"/>
      <c r="B3298" s="13"/>
      <c r="C3298" s="13"/>
      <c r="D3298" s="13"/>
      <c r="E3298" s="13"/>
    </row>
    <row r="3299" spans="1:5" x14ac:dyDescent="0.3">
      <c r="A3299" s="13"/>
      <c r="B3299" s="13"/>
      <c r="C3299" s="13"/>
      <c r="D3299" s="13"/>
      <c r="E3299" s="13"/>
    </row>
    <row r="3300" spans="1:5" x14ac:dyDescent="0.3">
      <c r="A3300" s="13"/>
      <c r="B3300" s="13"/>
      <c r="C3300" s="13"/>
      <c r="D3300" s="13"/>
      <c r="E3300" s="13"/>
    </row>
    <row r="3301" spans="1:5" x14ac:dyDescent="0.3">
      <c r="A3301" s="13"/>
      <c r="B3301" s="13"/>
      <c r="C3301" s="13"/>
      <c r="D3301" s="13"/>
      <c r="E3301" s="13"/>
    </row>
    <row r="3302" spans="1:5" x14ac:dyDescent="0.3">
      <c r="A3302" s="13"/>
      <c r="B3302" s="13"/>
      <c r="C3302" s="13"/>
      <c r="D3302" s="13"/>
      <c r="E3302" s="13"/>
    </row>
    <row r="3303" spans="1:5" x14ac:dyDescent="0.3">
      <c r="A3303" s="13"/>
      <c r="B3303" s="13"/>
      <c r="C3303" s="13"/>
      <c r="D3303" s="13"/>
      <c r="E3303" s="13"/>
    </row>
    <row r="3304" spans="1:5" x14ac:dyDescent="0.3">
      <c r="A3304" s="13"/>
      <c r="B3304" s="13"/>
      <c r="C3304" s="13"/>
      <c r="D3304" s="13"/>
      <c r="E3304" s="13"/>
    </row>
    <row r="3305" spans="1:5" x14ac:dyDescent="0.3">
      <c r="A3305" s="13"/>
      <c r="B3305" s="13"/>
      <c r="C3305" s="13"/>
      <c r="D3305" s="13"/>
      <c r="E3305" s="13"/>
    </row>
    <row r="3306" spans="1:5" x14ac:dyDescent="0.3">
      <c r="A3306" s="13"/>
      <c r="B3306" s="13"/>
      <c r="C3306" s="13"/>
      <c r="D3306" s="13"/>
      <c r="E3306" s="13"/>
    </row>
    <row r="3307" spans="1:5" x14ac:dyDescent="0.3">
      <c r="A3307" s="13"/>
      <c r="B3307" s="13"/>
      <c r="C3307" s="13"/>
      <c r="D3307" s="13"/>
      <c r="E3307" s="13"/>
    </row>
    <row r="3308" spans="1:5" x14ac:dyDescent="0.3">
      <c r="A3308" s="13"/>
      <c r="B3308" s="13"/>
      <c r="C3308" s="13"/>
      <c r="D3308" s="13"/>
      <c r="E3308" s="13"/>
    </row>
    <row r="3309" spans="1:5" x14ac:dyDescent="0.3">
      <c r="A3309" s="13"/>
      <c r="B3309" s="13"/>
      <c r="C3309" s="13"/>
      <c r="D3309" s="13"/>
      <c r="E3309" s="13"/>
    </row>
    <row r="3310" spans="1:5" x14ac:dyDescent="0.3">
      <c r="A3310" s="13"/>
      <c r="B3310" s="13"/>
      <c r="C3310" s="13"/>
      <c r="D3310" s="13"/>
      <c r="E3310" s="13"/>
    </row>
    <row r="3311" spans="1:5" x14ac:dyDescent="0.3">
      <c r="A3311" s="13"/>
      <c r="B3311" s="13"/>
      <c r="C3311" s="13"/>
      <c r="D3311" s="13"/>
      <c r="E3311" s="13"/>
    </row>
    <row r="3312" spans="1:5" x14ac:dyDescent="0.3">
      <c r="A3312" s="13"/>
      <c r="B3312" s="13"/>
      <c r="C3312" s="13"/>
      <c r="D3312" s="13"/>
      <c r="E3312" s="13"/>
    </row>
    <row r="3313" spans="1:5" x14ac:dyDescent="0.3">
      <c r="A3313" s="13"/>
      <c r="B3313" s="13"/>
      <c r="C3313" s="13"/>
      <c r="D3313" s="13"/>
      <c r="E3313" s="13"/>
    </row>
    <row r="3314" spans="1:5" x14ac:dyDescent="0.3">
      <c r="A3314" s="13"/>
      <c r="B3314" s="13"/>
      <c r="C3314" s="13"/>
      <c r="D3314" s="13"/>
      <c r="E3314" s="13"/>
    </row>
    <row r="3315" spans="1:5" x14ac:dyDescent="0.3">
      <c r="A3315" s="13"/>
      <c r="B3315" s="13"/>
      <c r="C3315" s="13"/>
      <c r="D3315" s="13"/>
      <c r="E3315" s="13"/>
    </row>
    <row r="3316" spans="1:5" x14ac:dyDescent="0.3">
      <c r="A3316" s="13"/>
      <c r="B3316" s="13"/>
      <c r="C3316" s="13"/>
      <c r="D3316" s="13"/>
      <c r="E3316" s="13"/>
    </row>
    <row r="3317" spans="1:5" x14ac:dyDescent="0.3">
      <c r="A3317" s="13"/>
      <c r="B3317" s="13"/>
      <c r="C3317" s="13"/>
      <c r="D3317" s="13"/>
      <c r="E3317" s="13"/>
    </row>
    <row r="3318" spans="1:5" x14ac:dyDescent="0.3">
      <c r="A3318" s="13"/>
      <c r="B3318" s="13"/>
      <c r="C3318" s="13"/>
      <c r="D3318" s="13"/>
      <c r="E3318" s="13"/>
    </row>
    <row r="3319" spans="1:5" x14ac:dyDescent="0.3">
      <c r="A3319" s="13"/>
      <c r="B3319" s="13"/>
      <c r="C3319" s="13"/>
      <c r="D3319" s="13"/>
      <c r="E3319" s="13"/>
    </row>
    <row r="3320" spans="1:5" x14ac:dyDescent="0.3">
      <c r="A3320" s="13"/>
      <c r="B3320" s="13"/>
      <c r="C3320" s="13"/>
      <c r="D3320" s="13"/>
      <c r="E3320" s="13"/>
    </row>
    <row r="3321" spans="1:5" x14ac:dyDescent="0.3">
      <c r="A3321" s="13"/>
      <c r="B3321" s="13"/>
      <c r="C3321" s="13"/>
      <c r="D3321" s="13"/>
      <c r="E3321" s="13"/>
    </row>
    <row r="3322" spans="1:5" x14ac:dyDescent="0.3">
      <c r="A3322" s="13"/>
      <c r="B3322" s="13"/>
      <c r="C3322" s="13"/>
      <c r="D3322" s="13"/>
      <c r="E3322" s="13"/>
    </row>
    <row r="3323" spans="1:5" x14ac:dyDescent="0.3">
      <c r="A3323" s="13"/>
      <c r="B3323" s="13"/>
      <c r="C3323" s="13"/>
      <c r="D3323" s="13"/>
      <c r="E3323" s="13"/>
    </row>
    <row r="3324" spans="1:5" x14ac:dyDescent="0.3">
      <c r="A3324" s="13"/>
      <c r="B3324" s="13"/>
      <c r="C3324" s="13"/>
      <c r="D3324" s="13"/>
      <c r="E3324" s="13"/>
    </row>
    <row r="3325" spans="1:5" x14ac:dyDescent="0.3">
      <c r="A3325" s="13"/>
      <c r="B3325" s="13"/>
      <c r="C3325" s="13"/>
      <c r="D3325" s="13"/>
      <c r="E3325" s="13"/>
    </row>
    <row r="3326" spans="1:5" x14ac:dyDescent="0.3">
      <c r="A3326" s="13"/>
      <c r="B3326" s="13"/>
      <c r="C3326" s="13"/>
      <c r="D3326" s="13"/>
      <c r="E3326" s="13"/>
    </row>
    <row r="3327" spans="1:5" x14ac:dyDescent="0.3">
      <c r="A3327" s="13"/>
      <c r="B3327" s="13"/>
      <c r="C3327" s="13"/>
      <c r="D3327" s="13"/>
      <c r="E3327" s="13"/>
    </row>
    <row r="3328" spans="1:5" x14ac:dyDescent="0.3">
      <c r="A3328" s="13"/>
      <c r="B3328" s="13"/>
      <c r="C3328" s="13"/>
      <c r="D3328" s="13"/>
      <c r="E3328" s="13"/>
    </row>
    <row r="3329" spans="1:5" x14ac:dyDescent="0.3">
      <c r="A3329" s="13"/>
      <c r="B3329" s="13"/>
      <c r="C3329" s="13"/>
      <c r="D3329" s="13"/>
      <c r="E3329" s="13"/>
    </row>
    <row r="3330" spans="1:5" x14ac:dyDescent="0.3">
      <c r="A3330" s="13"/>
      <c r="B3330" s="13"/>
      <c r="C3330" s="13"/>
      <c r="D3330" s="13"/>
      <c r="E3330" s="13"/>
    </row>
    <row r="3331" spans="1:5" x14ac:dyDescent="0.3">
      <c r="A3331" s="13"/>
      <c r="B3331" s="13"/>
      <c r="C3331" s="13"/>
      <c r="D3331" s="13"/>
      <c r="E3331" s="13"/>
    </row>
    <row r="3332" spans="1:5" x14ac:dyDescent="0.3">
      <c r="A3332" s="13"/>
      <c r="B3332" s="13"/>
      <c r="C3332" s="13"/>
      <c r="D3332" s="13"/>
      <c r="E3332" s="13"/>
    </row>
    <row r="3333" spans="1:5" x14ac:dyDescent="0.3">
      <c r="A3333" s="13"/>
      <c r="B3333" s="13"/>
      <c r="C3333" s="13"/>
      <c r="D3333" s="13"/>
      <c r="E3333" s="13"/>
    </row>
    <row r="3334" spans="1:5" x14ac:dyDescent="0.3">
      <c r="A3334" s="13"/>
      <c r="B3334" s="13"/>
      <c r="C3334" s="13"/>
      <c r="D3334" s="13"/>
      <c r="E3334" s="13"/>
    </row>
    <row r="3335" spans="1:5" x14ac:dyDescent="0.3">
      <c r="A3335" s="13"/>
      <c r="B3335" s="13"/>
      <c r="C3335" s="13"/>
      <c r="D3335" s="13"/>
      <c r="E3335" s="13"/>
    </row>
    <row r="3336" spans="1:5" x14ac:dyDescent="0.3">
      <c r="A3336" s="13"/>
      <c r="B3336" s="13"/>
      <c r="C3336" s="13"/>
      <c r="D3336" s="13"/>
      <c r="E3336" s="13"/>
    </row>
    <row r="3337" spans="1:5" x14ac:dyDescent="0.3">
      <c r="A3337" s="13"/>
      <c r="B3337" s="13"/>
      <c r="C3337" s="13"/>
      <c r="D3337" s="13"/>
      <c r="E3337" s="13"/>
    </row>
    <row r="3338" spans="1:5" x14ac:dyDescent="0.3">
      <c r="A3338" s="13"/>
      <c r="B3338" s="13"/>
      <c r="C3338" s="13"/>
      <c r="D3338" s="13"/>
      <c r="E3338" s="13"/>
    </row>
    <row r="3339" spans="1:5" x14ac:dyDescent="0.3">
      <c r="A3339" s="13"/>
      <c r="B3339" s="13"/>
      <c r="C3339" s="13"/>
      <c r="D3339" s="13"/>
      <c r="E3339" s="13"/>
    </row>
    <row r="3340" spans="1:5" x14ac:dyDescent="0.3">
      <c r="A3340" s="13"/>
      <c r="B3340" s="13"/>
      <c r="C3340" s="13"/>
      <c r="D3340" s="13"/>
      <c r="E3340" s="13"/>
    </row>
    <row r="3341" spans="1:5" x14ac:dyDescent="0.3">
      <c r="A3341" s="13"/>
      <c r="B3341" s="13"/>
      <c r="C3341" s="13"/>
      <c r="D3341" s="13"/>
      <c r="E3341" s="13"/>
    </row>
    <row r="3342" spans="1:5" x14ac:dyDescent="0.3">
      <c r="A3342" s="13"/>
      <c r="B3342" s="13"/>
      <c r="C3342" s="13"/>
      <c r="D3342" s="13"/>
      <c r="E3342" s="13"/>
    </row>
    <row r="3343" spans="1:5" x14ac:dyDescent="0.3">
      <c r="A3343" s="13"/>
      <c r="B3343" s="13"/>
      <c r="C3343" s="13"/>
      <c r="D3343" s="13"/>
      <c r="E3343" s="13"/>
    </row>
    <row r="3344" spans="1:5" x14ac:dyDescent="0.3">
      <c r="A3344" s="13"/>
      <c r="B3344" s="13"/>
      <c r="C3344" s="13"/>
      <c r="D3344" s="13"/>
      <c r="E3344" s="13"/>
    </row>
    <row r="3345" spans="1:5" x14ac:dyDescent="0.3">
      <c r="A3345" s="13"/>
      <c r="B3345" s="13"/>
      <c r="C3345" s="13"/>
      <c r="D3345" s="13"/>
      <c r="E3345" s="13"/>
    </row>
    <row r="3346" spans="1:5" x14ac:dyDescent="0.3">
      <c r="A3346" s="13"/>
      <c r="B3346" s="13"/>
      <c r="C3346" s="13"/>
      <c r="D3346" s="13"/>
      <c r="E3346" s="13"/>
    </row>
    <row r="3347" spans="1:5" x14ac:dyDescent="0.3">
      <c r="A3347" s="13"/>
      <c r="B3347" s="13"/>
      <c r="C3347" s="13"/>
      <c r="D3347" s="13"/>
      <c r="E3347" s="13"/>
    </row>
    <row r="3348" spans="1:5" x14ac:dyDescent="0.3">
      <c r="A3348" s="13"/>
      <c r="B3348" s="13"/>
      <c r="C3348" s="13"/>
      <c r="D3348" s="13"/>
      <c r="E3348" s="13"/>
    </row>
    <row r="3349" spans="1:5" x14ac:dyDescent="0.3">
      <c r="A3349" s="13"/>
      <c r="B3349" s="13"/>
      <c r="C3349" s="13"/>
      <c r="D3349" s="13"/>
      <c r="E3349" s="13"/>
    </row>
    <row r="3350" spans="1:5" x14ac:dyDescent="0.3">
      <c r="A3350" s="13"/>
      <c r="B3350" s="13"/>
      <c r="C3350" s="13"/>
      <c r="D3350" s="13"/>
      <c r="E3350" s="13"/>
    </row>
    <row r="3351" spans="1:5" x14ac:dyDescent="0.3">
      <c r="A3351" s="13"/>
      <c r="B3351" s="13"/>
      <c r="C3351" s="13"/>
      <c r="D3351" s="13"/>
      <c r="E3351" s="13"/>
    </row>
    <row r="3352" spans="1:5" x14ac:dyDescent="0.3">
      <c r="A3352" s="13"/>
      <c r="B3352" s="13"/>
      <c r="C3352" s="13"/>
      <c r="D3352" s="13"/>
      <c r="E3352" s="13"/>
    </row>
    <row r="3353" spans="1:5" x14ac:dyDescent="0.3">
      <c r="A3353" s="13"/>
      <c r="B3353" s="13"/>
      <c r="C3353" s="13"/>
      <c r="D3353" s="13"/>
      <c r="E3353" s="13"/>
    </row>
    <row r="3354" spans="1:5" x14ac:dyDescent="0.3">
      <c r="A3354" s="13"/>
      <c r="B3354" s="13"/>
      <c r="C3354" s="13"/>
      <c r="D3354" s="13"/>
      <c r="E3354" s="13"/>
    </row>
    <row r="3355" spans="1:5" x14ac:dyDescent="0.3">
      <c r="A3355" s="13"/>
      <c r="B3355" s="13"/>
      <c r="C3355" s="13"/>
      <c r="D3355" s="13"/>
      <c r="E3355" s="13"/>
    </row>
    <row r="3356" spans="1:5" x14ac:dyDescent="0.3">
      <c r="A3356" s="13"/>
      <c r="B3356" s="13"/>
      <c r="C3356" s="13"/>
      <c r="D3356" s="13"/>
      <c r="E3356" s="13"/>
    </row>
    <row r="3357" spans="1:5" x14ac:dyDescent="0.3">
      <c r="A3357" s="13"/>
      <c r="B3357" s="13"/>
      <c r="C3357" s="13"/>
      <c r="D3357" s="13"/>
      <c r="E3357" s="13"/>
    </row>
    <row r="3358" spans="1:5" x14ac:dyDescent="0.3">
      <c r="A3358" s="13"/>
      <c r="B3358" s="13"/>
      <c r="C3358" s="13"/>
      <c r="D3358" s="13"/>
      <c r="E3358" s="13"/>
    </row>
    <row r="3359" spans="1:5" x14ac:dyDescent="0.3">
      <c r="A3359" s="13"/>
      <c r="B3359" s="13"/>
      <c r="C3359" s="13"/>
      <c r="D3359" s="13"/>
      <c r="E3359" s="13"/>
    </row>
    <row r="3360" spans="1:5" x14ac:dyDescent="0.3">
      <c r="A3360" s="13"/>
      <c r="B3360" s="13"/>
      <c r="C3360" s="13"/>
      <c r="D3360" s="13"/>
      <c r="E3360" s="13"/>
    </row>
    <row r="3361" spans="1:5" x14ac:dyDescent="0.3">
      <c r="A3361" s="13"/>
      <c r="B3361" s="13"/>
      <c r="C3361" s="13"/>
      <c r="D3361" s="13"/>
      <c r="E3361" s="13"/>
    </row>
    <row r="3362" spans="1:5" x14ac:dyDescent="0.3">
      <c r="A3362" s="13"/>
      <c r="B3362" s="13"/>
      <c r="C3362" s="13"/>
      <c r="D3362" s="13"/>
      <c r="E3362" s="13"/>
    </row>
    <row r="3363" spans="1:5" x14ac:dyDescent="0.3">
      <c r="A3363" s="13"/>
      <c r="B3363" s="13"/>
      <c r="C3363" s="13"/>
      <c r="D3363" s="13"/>
      <c r="E3363" s="13"/>
    </row>
    <row r="3364" spans="1:5" x14ac:dyDescent="0.3">
      <c r="A3364" s="13"/>
      <c r="B3364" s="13"/>
      <c r="C3364" s="13"/>
      <c r="D3364" s="13"/>
      <c r="E3364" s="13"/>
    </row>
    <row r="3365" spans="1:5" x14ac:dyDescent="0.3">
      <c r="A3365" s="13"/>
      <c r="B3365" s="13"/>
      <c r="C3365" s="13"/>
      <c r="D3365" s="13"/>
      <c r="E3365" s="13"/>
    </row>
    <row r="3366" spans="1:5" x14ac:dyDescent="0.3">
      <c r="A3366" s="13"/>
      <c r="B3366" s="13"/>
      <c r="C3366" s="13"/>
      <c r="D3366" s="13"/>
      <c r="E3366" s="13"/>
    </row>
    <row r="3367" spans="1:5" x14ac:dyDescent="0.3">
      <c r="A3367" s="13"/>
      <c r="B3367" s="13"/>
      <c r="C3367" s="13"/>
      <c r="D3367" s="13"/>
      <c r="E3367" s="13"/>
    </row>
    <row r="3368" spans="1:5" x14ac:dyDescent="0.3">
      <c r="A3368" s="13"/>
      <c r="B3368" s="13"/>
      <c r="C3368" s="13"/>
      <c r="D3368" s="13"/>
      <c r="E3368" s="13"/>
    </row>
    <row r="3369" spans="1:5" x14ac:dyDescent="0.3">
      <c r="A3369" s="13"/>
      <c r="B3369" s="13"/>
      <c r="C3369" s="13"/>
      <c r="D3369" s="13"/>
      <c r="E3369" s="13"/>
    </row>
    <row r="3370" spans="1:5" x14ac:dyDescent="0.3">
      <c r="A3370" s="13"/>
      <c r="B3370" s="13"/>
      <c r="C3370" s="13"/>
      <c r="D3370" s="13"/>
      <c r="E3370" s="13"/>
    </row>
    <row r="3371" spans="1:5" x14ac:dyDescent="0.3">
      <c r="A3371" s="13"/>
      <c r="B3371" s="13"/>
      <c r="C3371" s="13"/>
      <c r="D3371" s="13"/>
      <c r="E3371" s="13"/>
    </row>
    <row r="3372" spans="1:5" x14ac:dyDescent="0.3">
      <c r="A3372" s="13"/>
      <c r="B3372" s="13"/>
      <c r="C3372" s="13"/>
      <c r="D3372" s="13"/>
      <c r="E3372" s="13"/>
    </row>
    <row r="3373" spans="1:5" x14ac:dyDescent="0.3">
      <c r="A3373" s="13"/>
      <c r="B3373" s="13"/>
      <c r="C3373" s="13"/>
      <c r="D3373" s="13"/>
      <c r="E3373" s="13"/>
    </row>
    <row r="3374" spans="1:5" x14ac:dyDescent="0.3">
      <c r="A3374" s="13"/>
      <c r="B3374" s="13"/>
      <c r="C3374" s="13"/>
      <c r="D3374" s="13"/>
      <c r="E3374" s="13"/>
    </row>
    <row r="3375" spans="1:5" x14ac:dyDescent="0.3">
      <c r="A3375" s="13"/>
      <c r="B3375" s="13"/>
      <c r="C3375" s="13"/>
      <c r="D3375" s="13"/>
      <c r="E3375" s="13"/>
    </row>
    <row r="3376" spans="1:5" x14ac:dyDescent="0.3">
      <c r="A3376" s="13"/>
      <c r="B3376" s="13"/>
      <c r="C3376" s="13"/>
      <c r="D3376" s="13"/>
      <c r="E3376" s="13"/>
    </row>
    <row r="3377" spans="1:5" x14ac:dyDescent="0.3">
      <c r="A3377" s="13"/>
      <c r="B3377" s="13"/>
      <c r="C3377" s="13"/>
      <c r="D3377" s="13"/>
      <c r="E3377" s="13"/>
    </row>
    <row r="3378" spans="1:5" x14ac:dyDescent="0.3">
      <c r="A3378" s="13"/>
      <c r="B3378" s="13"/>
      <c r="C3378" s="13"/>
      <c r="D3378" s="13"/>
      <c r="E3378" s="13"/>
    </row>
    <row r="3379" spans="1:5" x14ac:dyDescent="0.3">
      <c r="A3379" s="13"/>
      <c r="B3379" s="13"/>
      <c r="C3379" s="13"/>
      <c r="D3379" s="13"/>
      <c r="E3379" s="13"/>
    </row>
    <row r="3380" spans="1:5" x14ac:dyDescent="0.3">
      <c r="A3380" s="13"/>
      <c r="B3380" s="13"/>
      <c r="C3380" s="13"/>
      <c r="D3380" s="13"/>
      <c r="E3380" s="13"/>
    </row>
    <row r="3381" spans="1:5" x14ac:dyDescent="0.3">
      <c r="A3381" s="13"/>
      <c r="B3381" s="13"/>
      <c r="C3381" s="13"/>
      <c r="D3381" s="13"/>
      <c r="E3381" s="13"/>
    </row>
    <row r="3382" spans="1:5" x14ac:dyDescent="0.3">
      <c r="A3382" s="13"/>
      <c r="B3382" s="13"/>
      <c r="C3382" s="13"/>
      <c r="D3382" s="13"/>
      <c r="E3382" s="13"/>
    </row>
    <row r="3383" spans="1:5" x14ac:dyDescent="0.3">
      <c r="A3383" s="13"/>
      <c r="B3383" s="13"/>
      <c r="C3383" s="13"/>
      <c r="D3383" s="13"/>
      <c r="E3383" s="13"/>
    </row>
    <row r="3384" spans="1:5" x14ac:dyDescent="0.3">
      <c r="A3384" s="13"/>
      <c r="B3384" s="13"/>
      <c r="C3384" s="13"/>
      <c r="D3384" s="13"/>
      <c r="E3384" s="13"/>
    </row>
    <row r="3385" spans="1:5" x14ac:dyDescent="0.3">
      <c r="A3385" s="13"/>
      <c r="B3385" s="13"/>
      <c r="C3385" s="13"/>
      <c r="D3385" s="13"/>
      <c r="E3385" s="13"/>
    </row>
    <row r="3386" spans="1:5" x14ac:dyDescent="0.3">
      <c r="A3386" s="13"/>
      <c r="B3386" s="13"/>
      <c r="C3386" s="13"/>
      <c r="D3386" s="13"/>
      <c r="E3386" s="13"/>
    </row>
    <row r="3387" spans="1:5" x14ac:dyDescent="0.3">
      <c r="A3387" s="13"/>
      <c r="B3387" s="13"/>
      <c r="C3387" s="13"/>
      <c r="D3387" s="13"/>
      <c r="E3387" s="13"/>
    </row>
    <row r="3388" spans="1:5" x14ac:dyDescent="0.3">
      <c r="A3388" s="13"/>
      <c r="B3388" s="13"/>
      <c r="C3388" s="13"/>
      <c r="D3388" s="13"/>
      <c r="E3388" s="13"/>
    </row>
    <row r="3389" spans="1:5" x14ac:dyDescent="0.3">
      <c r="A3389" s="13"/>
      <c r="B3389" s="13"/>
      <c r="C3389" s="13"/>
      <c r="D3389" s="13"/>
      <c r="E3389" s="13"/>
    </row>
    <row r="3390" spans="1:5" x14ac:dyDescent="0.3">
      <c r="A3390" s="13"/>
      <c r="B3390" s="13"/>
      <c r="C3390" s="13"/>
      <c r="D3390" s="13"/>
      <c r="E3390" s="13"/>
    </row>
    <row r="3391" spans="1:5" x14ac:dyDescent="0.3">
      <c r="A3391" s="13"/>
      <c r="B3391" s="13"/>
      <c r="C3391" s="13"/>
      <c r="D3391" s="13"/>
      <c r="E3391" s="13"/>
    </row>
    <row r="3392" spans="1:5" x14ac:dyDescent="0.3">
      <c r="A3392" s="13"/>
      <c r="B3392" s="13"/>
      <c r="C3392" s="13"/>
      <c r="D3392" s="13"/>
      <c r="E3392" s="13"/>
    </row>
    <row r="3393" spans="1:5" x14ac:dyDescent="0.3">
      <c r="A3393" s="13"/>
      <c r="B3393" s="13"/>
      <c r="C3393" s="13"/>
      <c r="D3393" s="13"/>
      <c r="E3393" s="13"/>
    </row>
    <row r="3394" spans="1:5" x14ac:dyDescent="0.3">
      <c r="A3394" s="13"/>
      <c r="B3394" s="13"/>
      <c r="C3394" s="13"/>
      <c r="D3394" s="13"/>
      <c r="E3394" s="13"/>
    </row>
    <row r="3395" spans="1:5" x14ac:dyDescent="0.3">
      <c r="A3395" s="13"/>
      <c r="B3395" s="13"/>
      <c r="C3395" s="13"/>
      <c r="D3395" s="13"/>
      <c r="E3395" s="13"/>
    </row>
    <row r="3396" spans="1:5" x14ac:dyDescent="0.3">
      <c r="A3396" s="13"/>
      <c r="B3396" s="13"/>
      <c r="C3396" s="13"/>
      <c r="D3396" s="13"/>
      <c r="E3396" s="13"/>
    </row>
    <row r="3397" spans="1:5" x14ac:dyDescent="0.3">
      <c r="A3397" s="13"/>
      <c r="B3397" s="13"/>
      <c r="C3397" s="13"/>
      <c r="D3397" s="13"/>
      <c r="E3397" s="13"/>
    </row>
    <row r="3398" spans="1:5" x14ac:dyDescent="0.3">
      <c r="A3398" s="13"/>
      <c r="B3398" s="13"/>
      <c r="C3398" s="13"/>
      <c r="D3398" s="13"/>
      <c r="E3398" s="13"/>
    </row>
    <row r="3399" spans="1:5" x14ac:dyDescent="0.3">
      <c r="A3399" s="13"/>
      <c r="B3399" s="13"/>
      <c r="C3399" s="13"/>
      <c r="D3399" s="13"/>
      <c r="E3399" s="13"/>
    </row>
    <row r="3400" spans="1:5" x14ac:dyDescent="0.3">
      <c r="A3400" s="13"/>
      <c r="B3400" s="13"/>
      <c r="C3400" s="13"/>
      <c r="D3400" s="13"/>
      <c r="E3400" s="13"/>
    </row>
    <row r="3401" spans="1:5" x14ac:dyDescent="0.3">
      <c r="A3401" s="13"/>
      <c r="B3401" s="13"/>
      <c r="C3401" s="13"/>
      <c r="D3401" s="13"/>
      <c r="E3401" s="13"/>
    </row>
    <row r="3402" spans="1:5" x14ac:dyDescent="0.3">
      <c r="A3402" s="13"/>
      <c r="B3402" s="13"/>
      <c r="C3402" s="13"/>
      <c r="D3402" s="13"/>
      <c r="E3402" s="13"/>
    </row>
    <row r="3403" spans="1:5" x14ac:dyDescent="0.3">
      <c r="A3403" s="13"/>
      <c r="B3403" s="13"/>
      <c r="C3403" s="13"/>
      <c r="D3403" s="13"/>
      <c r="E3403" s="13"/>
    </row>
    <row r="3404" spans="1:5" x14ac:dyDescent="0.3">
      <c r="A3404" s="13"/>
      <c r="B3404" s="13"/>
      <c r="C3404" s="13"/>
      <c r="D3404" s="13"/>
      <c r="E3404" s="13"/>
    </row>
    <row r="3405" spans="1:5" x14ac:dyDescent="0.3">
      <c r="A3405" s="13"/>
      <c r="B3405" s="13"/>
      <c r="C3405" s="13"/>
      <c r="D3405" s="13"/>
      <c r="E3405" s="13"/>
    </row>
    <row r="3406" spans="1:5" x14ac:dyDescent="0.3">
      <c r="A3406" s="13"/>
      <c r="B3406" s="13"/>
      <c r="C3406" s="13"/>
      <c r="D3406" s="13"/>
      <c r="E3406" s="13"/>
    </row>
    <row r="3407" spans="1:5" x14ac:dyDescent="0.3">
      <c r="A3407" s="13"/>
      <c r="B3407" s="13"/>
      <c r="C3407" s="13"/>
      <c r="D3407" s="13"/>
      <c r="E3407" s="13"/>
    </row>
    <row r="3408" spans="1:5" x14ac:dyDescent="0.3">
      <c r="A3408" s="13"/>
      <c r="B3408" s="13"/>
      <c r="C3408" s="13"/>
      <c r="D3408" s="13"/>
      <c r="E3408" s="13"/>
    </row>
    <row r="3409" spans="1:5" x14ac:dyDescent="0.3">
      <c r="A3409" s="13"/>
      <c r="B3409" s="13"/>
      <c r="C3409" s="13"/>
      <c r="D3409" s="13"/>
      <c r="E3409" s="13"/>
    </row>
    <row r="3410" spans="1:5" x14ac:dyDescent="0.3">
      <c r="A3410" s="13"/>
      <c r="B3410" s="13"/>
      <c r="C3410" s="13"/>
      <c r="D3410" s="13"/>
      <c r="E3410" s="13"/>
    </row>
    <row r="3411" spans="1:5" x14ac:dyDescent="0.3">
      <c r="A3411" s="13"/>
      <c r="B3411" s="13"/>
      <c r="C3411" s="13"/>
      <c r="D3411" s="13"/>
      <c r="E3411" s="13"/>
    </row>
    <row r="3412" spans="1:5" x14ac:dyDescent="0.3">
      <c r="A3412" s="13"/>
      <c r="B3412" s="13"/>
      <c r="C3412" s="13"/>
      <c r="D3412" s="13"/>
      <c r="E3412" s="13"/>
    </row>
    <row r="3413" spans="1:5" x14ac:dyDescent="0.3">
      <c r="A3413" s="13"/>
      <c r="B3413" s="13"/>
      <c r="C3413" s="13"/>
      <c r="D3413" s="13"/>
      <c r="E3413" s="13"/>
    </row>
    <row r="3414" spans="1:5" x14ac:dyDescent="0.3">
      <c r="A3414" s="13"/>
      <c r="B3414" s="13"/>
      <c r="C3414" s="13"/>
      <c r="D3414" s="13"/>
      <c r="E3414" s="13"/>
    </row>
    <row r="3415" spans="1:5" x14ac:dyDescent="0.3">
      <c r="A3415" s="13"/>
      <c r="B3415" s="13"/>
      <c r="C3415" s="13"/>
      <c r="D3415" s="13"/>
      <c r="E3415" s="13"/>
    </row>
    <row r="3416" spans="1:5" x14ac:dyDescent="0.3">
      <c r="A3416" s="13"/>
      <c r="B3416" s="13"/>
      <c r="C3416" s="13"/>
      <c r="D3416" s="13"/>
      <c r="E3416" s="13"/>
    </row>
    <row r="3417" spans="1:5" x14ac:dyDescent="0.3">
      <c r="A3417" s="13"/>
      <c r="B3417" s="13"/>
      <c r="C3417" s="13"/>
      <c r="D3417" s="13"/>
      <c r="E3417" s="13"/>
    </row>
    <row r="3418" spans="1:5" x14ac:dyDescent="0.3">
      <c r="A3418" s="13"/>
      <c r="B3418" s="13"/>
      <c r="C3418" s="13"/>
      <c r="D3418" s="13"/>
      <c r="E3418" s="13"/>
    </row>
    <row r="3419" spans="1:5" x14ac:dyDescent="0.3">
      <c r="A3419" s="13"/>
      <c r="B3419" s="13"/>
      <c r="C3419" s="13"/>
      <c r="D3419" s="13"/>
      <c r="E3419" s="13"/>
    </row>
    <row r="3420" spans="1:5" x14ac:dyDescent="0.3">
      <c r="A3420" s="13"/>
      <c r="B3420" s="13"/>
      <c r="C3420" s="13"/>
      <c r="D3420" s="13"/>
      <c r="E3420" s="13"/>
    </row>
    <row r="3421" spans="1:5" x14ac:dyDescent="0.3">
      <c r="A3421" s="13"/>
      <c r="B3421" s="13"/>
      <c r="C3421" s="13"/>
      <c r="D3421" s="13"/>
      <c r="E3421" s="13"/>
    </row>
    <row r="3422" spans="1:5" x14ac:dyDescent="0.3">
      <c r="A3422" s="13"/>
      <c r="B3422" s="13"/>
      <c r="C3422" s="13"/>
      <c r="D3422" s="13"/>
      <c r="E3422" s="13"/>
    </row>
    <row r="3423" spans="1:5" x14ac:dyDescent="0.3">
      <c r="A3423" s="13"/>
      <c r="B3423" s="13"/>
      <c r="C3423" s="13"/>
      <c r="D3423" s="13"/>
      <c r="E3423" s="13"/>
    </row>
    <row r="3424" spans="1:5" x14ac:dyDescent="0.3">
      <c r="A3424" s="13"/>
      <c r="B3424" s="13"/>
      <c r="C3424" s="13"/>
      <c r="D3424" s="13"/>
      <c r="E3424" s="13"/>
    </row>
    <row r="3425" spans="1:5" x14ac:dyDescent="0.3">
      <c r="A3425" s="13"/>
      <c r="B3425" s="13"/>
      <c r="C3425" s="13"/>
      <c r="D3425" s="13"/>
      <c r="E3425" s="13"/>
    </row>
    <row r="3426" spans="1:5" x14ac:dyDescent="0.3">
      <c r="A3426" s="13"/>
      <c r="B3426" s="13"/>
      <c r="C3426" s="13"/>
      <c r="D3426" s="13"/>
      <c r="E3426" s="13"/>
    </row>
    <row r="3427" spans="1:5" x14ac:dyDescent="0.3">
      <c r="A3427" s="13"/>
      <c r="B3427" s="13"/>
      <c r="C3427" s="13"/>
      <c r="D3427" s="13"/>
      <c r="E3427" s="13"/>
    </row>
    <row r="3428" spans="1:5" x14ac:dyDescent="0.3">
      <c r="A3428" s="13"/>
      <c r="B3428" s="13"/>
      <c r="C3428" s="13"/>
      <c r="D3428" s="13"/>
      <c r="E3428" s="13"/>
    </row>
    <row r="3429" spans="1:5" x14ac:dyDescent="0.3">
      <c r="A3429" s="13"/>
      <c r="B3429" s="13"/>
      <c r="C3429" s="13"/>
      <c r="D3429" s="13"/>
      <c r="E3429" s="13"/>
    </row>
    <row r="3430" spans="1:5" x14ac:dyDescent="0.3">
      <c r="A3430" s="13"/>
      <c r="B3430" s="13"/>
      <c r="C3430" s="13"/>
      <c r="D3430" s="13"/>
      <c r="E3430" s="13"/>
    </row>
    <row r="3431" spans="1:5" x14ac:dyDescent="0.3">
      <c r="A3431" s="13"/>
      <c r="B3431" s="13"/>
      <c r="C3431" s="13"/>
      <c r="D3431" s="13"/>
      <c r="E3431" s="13"/>
    </row>
    <row r="3432" spans="1:5" x14ac:dyDescent="0.3">
      <c r="A3432" s="13"/>
      <c r="B3432" s="13"/>
      <c r="C3432" s="13"/>
      <c r="D3432" s="13"/>
      <c r="E3432" s="13"/>
    </row>
    <row r="3433" spans="1:5" x14ac:dyDescent="0.3">
      <c r="A3433" s="13"/>
      <c r="B3433" s="13"/>
      <c r="C3433" s="13"/>
      <c r="D3433" s="13"/>
      <c r="E3433" s="13"/>
    </row>
    <row r="3434" spans="1:5" x14ac:dyDescent="0.3">
      <c r="A3434" s="13"/>
      <c r="B3434" s="13"/>
      <c r="C3434" s="13"/>
      <c r="D3434" s="13"/>
      <c r="E3434" s="13"/>
    </row>
    <row r="3435" spans="1:5" x14ac:dyDescent="0.3">
      <c r="A3435" s="13"/>
      <c r="B3435" s="13"/>
      <c r="C3435" s="13"/>
      <c r="D3435" s="13"/>
      <c r="E3435" s="13"/>
    </row>
    <row r="3436" spans="1:5" x14ac:dyDescent="0.3">
      <c r="A3436" s="13"/>
      <c r="B3436" s="13"/>
      <c r="C3436" s="13"/>
      <c r="D3436" s="13"/>
      <c r="E3436" s="13"/>
    </row>
    <row r="3437" spans="1:5" x14ac:dyDescent="0.3">
      <c r="A3437" s="13"/>
      <c r="B3437" s="13"/>
      <c r="C3437" s="13"/>
      <c r="D3437" s="13"/>
      <c r="E3437" s="13"/>
    </row>
    <row r="3438" spans="1:5" x14ac:dyDescent="0.3">
      <c r="A3438" s="13"/>
      <c r="B3438" s="13"/>
      <c r="C3438" s="13"/>
      <c r="D3438" s="13"/>
      <c r="E3438" s="13"/>
    </row>
    <row r="3439" spans="1:5" x14ac:dyDescent="0.3">
      <c r="A3439" s="13"/>
      <c r="B3439" s="13"/>
      <c r="C3439" s="13"/>
      <c r="D3439" s="13"/>
      <c r="E3439" s="13"/>
    </row>
    <row r="3440" spans="1:5" x14ac:dyDescent="0.3">
      <c r="A3440" s="13"/>
      <c r="B3440" s="13"/>
      <c r="C3440" s="13"/>
      <c r="D3440" s="13"/>
      <c r="E3440" s="13"/>
    </row>
    <row r="3441" spans="1:5" x14ac:dyDescent="0.3">
      <c r="A3441" s="13"/>
      <c r="B3441" s="13"/>
      <c r="C3441" s="13"/>
      <c r="D3441" s="13"/>
      <c r="E3441" s="13"/>
    </row>
    <row r="3442" spans="1:5" x14ac:dyDescent="0.3">
      <c r="A3442" s="13"/>
      <c r="B3442" s="13"/>
      <c r="C3442" s="13"/>
      <c r="D3442" s="13"/>
      <c r="E3442" s="13"/>
    </row>
    <row r="3443" spans="1:5" x14ac:dyDescent="0.3">
      <c r="A3443" s="13"/>
      <c r="B3443" s="13"/>
      <c r="C3443" s="13"/>
      <c r="D3443" s="13"/>
      <c r="E3443" s="13"/>
    </row>
    <row r="3444" spans="1:5" x14ac:dyDescent="0.3">
      <c r="A3444" s="13"/>
      <c r="B3444" s="13"/>
      <c r="C3444" s="13"/>
      <c r="D3444" s="13"/>
      <c r="E3444" s="13"/>
    </row>
    <row r="3445" spans="1:5" x14ac:dyDescent="0.3">
      <c r="A3445" s="13"/>
      <c r="B3445" s="13"/>
      <c r="C3445" s="13"/>
      <c r="D3445" s="13"/>
      <c r="E3445" s="13"/>
    </row>
    <row r="3446" spans="1:5" x14ac:dyDescent="0.3">
      <c r="A3446" s="13"/>
      <c r="B3446" s="13"/>
      <c r="C3446" s="13"/>
      <c r="D3446" s="13"/>
      <c r="E3446" s="13"/>
    </row>
    <row r="3447" spans="1:5" x14ac:dyDescent="0.3">
      <c r="A3447" s="13"/>
      <c r="B3447" s="13"/>
      <c r="C3447" s="13"/>
      <c r="D3447" s="13"/>
      <c r="E3447" s="13"/>
    </row>
    <row r="3448" spans="1:5" x14ac:dyDescent="0.3">
      <c r="A3448" s="13"/>
      <c r="B3448" s="13"/>
      <c r="C3448" s="13"/>
      <c r="D3448" s="13"/>
      <c r="E3448" s="13"/>
    </row>
    <row r="3449" spans="1:5" x14ac:dyDescent="0.3">
      <c r="A3449" s="13"/>
      <c r="B3449" s="13"/>
      <c r="C3449" s="13"/>
      <c r="D3449" s="13"/>
      <c r="E3449" s="13"/>
    </row>
    <row r="3450" spans="1:5" x14ac:dyDescent="0.3">
      <c r="A3450" s="13"/>
      <c r="B3450" s="13"/>
      <c r="C3450" s="13"/>
      <c r="D3450" s="13"/>
      <c r="E3450" s="13"/>
    </row>
    <row r="3451" spans="1:5" x14ac:dyDescent="0.3">
      <c r="A3451" s="13"/>
      <c r="B3451" s="13"/>
      <c r="C3451" s="13"/>
      <c r="D3451" s="13"/>
      <c r="E3451" s="13"/>
    </row>
    <row r="3452" spans="1:5" x14ac:dyDescent="0.3">
      <c r="A3452" s="13"/>
      <c r="B3452" s="13"/>
      <c r="C3452" s="13"/>
      <c r="D3452" s="13"/>
      <c r="E3452" s="13"/>
    </row>
    <row r="3453" spans="1:5" x14ac:dyDescent="0.3">
      <c r="A3453" s="13"/>
      <c r="B3453" s="13"/>
      <c r="C3453" s="13"/>
      <c r="D3453" s="13"/>
      <c r="E3453" s="13"/>
    </row>
    <row r="3454" spans="1:5" x14ac:dyDescent="0.3">
      <c r="A3454" s="13"/>
      <c r="B3454" s="13"/>
      <c r="C3454" s="13"/>
      <c r="D3454" s="13"/>
      <c r="E3454" s="13"/>
    </row>
    <row r="3455" spans="1:5" x14ac:dyDescent="0.3">
      <c r="A3455" s="13"/>
      <c r="B3455" s="13"/>
      <c r="C3455" s="13"/>
      <c r="D3455" s="13"/>
      <c r="E3455" s="13"/>
    </row>
    <row r="3456" spans="1:5" x14ac:dyDescent="0.3">
      <c r="A3456" s="13"/>
      <c r="B3456" s="13"/>
      <c r="C3456" s="13"/>
      <c r="D3456" s="13"/>
      <c r="E3456" s="13"/>
    </row>
    <row r="3457" spans="1:5" x14ac:dyDescent="0.3">
      <c r="A3457" s="13"/>
      <c r="B3457" s="13"/>
      <c r="C3457" s="13"/>
      <c r="D3457" s="13"/>
      <c r="E3457" s="13"/>
    </row>
    <row r="3458" spans="1:5" x14ac:dyDescent="0.3">
      <c r="A3458" s="13"/>
      <c r="B3458" s="13"/>
      <c r="C3458" s="13"/>
      <c r="D3458" s="13"/>
      <c r="E3458" s="13"/>
    </row>
    <row r="3459" spans="1:5" x14ac:dyDescent="0.3">
      <c r="A3459" s="13"/>
      <c r="B3459" s="13"/>
      <c r="C3459" s="13"/>
      <c r="D3459" s="13"/>
      <c r="E3459" s="13"/>
    </row>
    <row r="3460" spans="1:5" x14ac:dyDescent="0.3">
      <c r="A3460" s="13"/>
      <c r="B3460" s="13"/>
      <c r="C3460" s="13"/>
      <c r="D3460" s="13"/>
      <c r="E3460" s="13"/>
    </row>
    <row r="3461" spans="1:5" x14ac:dyDescent="0.3">
      <c r="A3461" s="13"/>
      <c r="B3461" s="13"/>
      <c r="C3461" s="13"/>
      <c r="D3461" s="13"/>
      <c r="E3461" s="13"/>
    </row>
    <row r="3462" spans="1:5" x14ac:dyDescent="0.3">
      <c r="A3462" s="13"/>
      <c r="B3462" s="13"/>
      <c r="C3462" s="13"/>
      <c r="D3462" s="13"/>
      <c r="E3462" s="13"/>
    </row>
    <row r="3463" spans="1:5" x14ac:dyDescent="0.3">
      <c r="A3463" s="13"/>
      <c r="B3463" s="13"/>
      <c r="C3463" s="13"/>
      <c r="D3463" s="13"/>
      <c r="E3463" s="13"/>
    </row>
    <row r="3464" spans="1:5" x14ac:dyDescent="0.3">
      <c r="A3464" s="13"/>
      <c r="B3464" s="13"/>
      <c r="C3464" s="13"/>
      <c r="D3464" s="13"/>
      <c r="E3464" s="13"/>
    </row>
    <row r="3465" spans="1:5" x14ac:dyDescent="0.3">
      <c r="A3465" s="13"/>
      <c r="B3465" s="13"/>
      <c r="C3465" s="13"/>
      <c r="D3465" s="13"/>
      <c r="E3465" s="13"/>
    </row>
    <row r="3466" spans="1:5" x14ac:dyDescent="0.3">
      <c r="A3466" s="13"/>
      <c r="B3466" s="13"/>
      <c r="C3466" s="13"/>
      <c r="D3466" s="13"/>
      <c r="E3466" s="13"/>
    </row>
    <row r="3467" spans="1:5" x14ac:dyDescent="0.3">
      <c r="A3467" s="13"/>
      <c r="B3467" s="13"/>
      <c r="C3467" s="13"/>
      <c r="D3467" s="13"/>
      <c r="E3467" s="13"/>
    </row>
    <row r="3468" spans="1:5" x14ac:dyDescent="0.3">
      <c r="A3468" s="13"/>
      <c r="B3468" s="13"/>
      <c r="C3468" s="13"/>
      <c r="D3468" s="13"/>
      <c r="E3468" s="13"/>
    </row>
    <row r="3469" spans="1:5" x14ac:dyDescent="0.3">
      <c r="A3469" s="13"/>
      <c r="B3469" s="13"/>
      <c r="C3469" s="13"/>
      <c r="D3469" s="13"/>
      <c r="E3469" s="13"/>
    </row>
    <row r="3470" spans="1:5" x14ac:dyDescent="0.3">
      <c r="A3470" s="13"/>
      <c r="B3470" s="13"/>
      <c r="C3470" s="13"/>
      <c r="D3470" s="13"/>
      <c r="E3470" s="13"/>
    </row>
    <row r="3471" spans="1:5" x14ac:dyDescent="0.3">
      <c r="A3471" s="13"/>
      <c r="B3471" s="13"/>
      <c r="C3471" s="13"/>
      <c r="D3471" s="13"/>
      <c r="E3471" s="13"/>
    </row>
    <row r="3472" spans="1:5" x14ac:dyDescent="0.3">
      <c r="A3472" s="13"/>
      <c r="B3472" s="13"/>
      <c r="C3472" s="13"/>
      <c r="D3472" s="13"/>
      <c r="E3472" s="13"/>
    </row>
    <row r="3473" spans="1:5" x14ac:dyDescent="0.3">
      <c r="A3473" s="13"/>
      <c r="B3473" s="13"/>
      <c r="C3473" s="13"/>
      <c r="D3473" s="13"/>
      <c r="E3473" s="13"/>
    </row>
    <row r="3474" spans="1:5" x14ac:dyDescent="0.3">
      <c r="A3474" s="13"/>
      <c r="B3474" s="13"/>
      <c r="C3474" s="13"/>
      <c r="D3474" s="13"/>
      <c r="E3474" s="13"/>
    </row>
    <row r="3475" spans="1:5" x14ac:dyDescent="0.3">
      <c r="A3475" s="13"/>
      <c r="B3475" s="13"/>
      <c r="C3475" s="13"/>
      <c r="D3475" s="13"/>
      <c r="E3475" s="13"/>
    </row>
    <row r="3476" spans="1:5" x14ac:dyDescent="0.3">
      <c r="A3476" s="13"/>
      <c r="B3476" s="13"/>
      <c r="C3476" s="13"/>
      <c r="D3476" s="13"/>
      <c r="E3476" s="13"/>
    </row>
    <row r="3477" spans="1:5" x14ac:dyDescent="0.3">
      <c r="A3477" s="13"/>
      <c r="B3477" s="13"/>
      <c r="C3477" s="13"/>
      <c r="D3477" s="13"/>
      <c r="E3477" s="13"/>
    </row>
    <row r="3478" spans="1:5" x14ac:dyDescent="0.3">
      <c r="A3478" s="13"/>
      <c r="B3478" s="13"/>
      <c r="C3478" s="13"/>
      <c r="D3478" s="13"/>
      <c r="E3478" s="13"/>
    </row>
    <row r="3479" spans="1:5" x14ac:dyDescent="0.3">
      <c r="A3479" s="13"/>
      <c r="B3479" s="13"/>
      <c r="C3479" s="13"/>
      <c r="D3479" s="13"/>
      <c r="E3479" s="13"/>
    </row>
    <row r="3480" spans="1:5" x14ac:dyDescent="0.3">
      <c r="A3480" s="13"/>
      <c r="B3480" s="13"/>
      <c r="C3480" s="13"/>
      <c r="D3480" s="13"/>
      <c r="E3480" s="13"/>
    </row>
    <row r="3481" spans="1:5" x14ac:dyDescent="0.3">
      <c r="A3481" s="13"/>
      <c r="B3481" s="13"/>
      <c r="C3481" s="13"/>
      <c r="D3481" s="13"/>
      <c r="E3481" s="13"/>
    </row>
    <row r="3482" spans="1:5" x14ac:dyDescent="0.3">
      <c r="A3482" s="13"/>
      <c r="B3482" s="13"/>
      <c r="C3482" s="13"/>
      <c r="D3482" s="13"/>
      <c r="E3482" s="13"/>
    </row>
    <row r="3483" spans="1:5" x14ac:dyDescent="0.3">
      <c r="A3483" s="13"/>
      <c r="B3483" s="13"/>
      <c r="C3483" s="13"/>
      <c r="D3483" s="13"/>
      <c r="E3483" s="13"/>
    </row>
    <row r="3484" spans="1:5" x14ac:dyDescent="0.3">
      <c r="A3484" s="13"/>
      <c r="B3484" s="13"/>
      <c r="C3484" s="13"/>
      <c r="D3484" s="13"/>
      <c r="E3484" s="13"/>
    </row>
    <row r="3485" spans="1:5" x14ac:dyDescent="0.3">
      <c r="A3485" s="13"/>
      <c r="B3485" s="13"/>
      <c r="C3485" s="13"/>
      <c r="D3485" s="13"/>
      <c r="E3485" s="13"/>
    </row>
    <row r="3486" spans="1:5" x14ac:dyDescent="0.3">
      <c r="A3486" s="13"/>
      <c r="B3486" s="13"/>
      <c r="C3486" s="13"/>
      <c r="D3486" s="13"/>
      <c r="E3486" s="13"/>
    </row>
    <row r="3487" spans="1:5" x14ac:dyDescent="0.3">
      <c r="A3487" s="13"/>
      <c r="B3487" s="13"/>
      <c r="C3487" s="13"/>
      <c r="D3487" s="13"/>
      <c r="E3487" s="13"/>
    </row>
    <row r="3488" spans="1:5" x14ac:dyDescent="0.3">
      <c r="A3488" s="13"/>
      <c r="B3488" s="13"/>
      <c r="C3488" s="13"/>
      <c r="D3488" s="13"/>
      <c r="E3488" s="13"/>
    </row>
    <row r="3489" spans="1:5" x14ac:dyDescent="0.3">
      <c r="A3489" s="13"/>
      <c r="B3489" s="13"/>
      <c r="C3489" s="13"/>
      <c r="D3489" s="13"/>
      <c r="E3489" s="13"/>
    </row>
    <row r="3490" spans="1:5" x14ac:dyDescent="0.3">
      <c r="A3490" s="13"/>
      <c r="B3490" s="13"/>
      <c r="C3490" s="13"/>
      <c r="D3490" s="13"/>
      <c r="E3490" s="13"/>
    </row>
    <row r="3491" spans="1:5" x14ac:dyDescent="0.3">
      <c r="A3491" s="13"/>
      <c r="B3491" s="13"/>
      <c r="C3491" s="13"/>
      <c r="D3491" s="13"/>
      <c r="E3491" s="13"/>
    </row>
    <row r="3492" spans="1:5" x14ac:dyDescent="0.3">
      <c r="A3492" s="13"/>
      <c r="B3492" s="13"/>
      <c r="C3492" s="13"/>
      <c r="D3492" s="13"/>
      <c r="E3492" s="13"/>
    </row>
    <row r="3493" spans="1:5" x14ac:dyDescent="0.3">
      <c r="A3493" s="13"/>
      <c r="B3493" s="13"/>
      <c r="C3493" s="13"/>
      <c r="D3493" s="13"/>
      <c r="E3493" s="13"/>
    </row>
    <row r="3494" spans="1:5" x14ac:dyDescent="0.3">
      <c r="A3494" s="13"/>
      <c r="B3494" s="13"/>
      <c r="C3494" s="13"/>
      <c r="D3494" s="13"/>
      <c r="E3494" s="13"/>
    </row>
    <row r="3495" spans="1:5" x14ac:dyDescent="0.3">
      <c r="A3495" s="13"/>
      <c r="B3495" s="13"/>
      <c r="C3495" s="13"/>
      <c r="D3495" s="13"/>
      <c r="E3495" s="13"/>
    </row>
    <row r="3496" spans="1:5" x14ac:dyDescent="0.3">
      <c r="A3496" s="13"/>
      <c r="B3496" s="13"/>
      <c r="C3496" s="13"/>
      <c r="D3496" s="13"/>
      <c r="E3496" s="13"/>
    </row>
    <row r="3497" spans="1:5" x14ac:dyDescent="0.3">
      <c r="A3497" s="13"/>
      <c r="B3497" s="13"/>
      <c r="C3497" s="13"/>
      <c r="D3497" s="13"/>
      <c r="E3497" s="13"/>
    </row>
    <row r="3498" spans="1:5" x14ac:dyDescent="0.3">
      <c r="A3498" s="13"/>
      <c r="B3498" s="13"/>
      <c r="C3498" s="13"/>
      <c r="D3498" s="13"/>
      <c r="E3498" s="13"/>
    </row>
    <row r="3499" spans="1:5" x14ac:dyDescent="0.3">
      <c r="A3499" s="13"/>
      <c r="B3499" s="13"/>
      <c r="C3499" s="13"/>
      <c r="D3499" s="13"/>
      <c r="E3499" s="13"/>
    </row>
    <row r="3500" spans="1:5" x14ac:dyDescent="0.3">
      <c r="A3500" s="13"/>
      <c r="B3500" s="13"/>
      <c r="C3500" s="13"/>
      <c r="D3500" s="13"/>
      <c r="E3500" s="13"/>
    </row>
    <row r="3501" spans="1:5" x14ac:dyDescent="0.3">
      <c r="A3501" s="13"/>
      <c r="B3501" s="13"/>
      <c r="C3501" s="13"/>
      <c r="D3501" s="13"/>
      <c r="E3501" s="13"/>
    </row>
    <row r="3502" spans="1:5" x14ac:dyDescent="0.3">
      <c r="A3502" s="13"/>
      <c r="B3502" s="13"/>
      <c r="C3502" s="13"/>
      <c r="D3502" s="13"/>
      <c r="E3502" s="13"/>
    </row>
    <row r="3503" spans="1:5" x14ac:dyDescent="0.3">
      <c r="A3503" s="13"/>
      <c r="B3503" s="13"/>
      <c r="C3503" s="13"/>
      <c r="D3503" s="13"/>
      <c r="E3503" s="13"/>
    </row>
    <row r="3504" spans="1:5" x14ac:dyDescent="0.3">
      <c r="A3504" s="13"/>
      <c r="B3504" s="13"/>
      <c r="C3504" s="13"/>
      <c r="D3504" s="13"/>
      <c r="E3504" s="13"/>
    </row>
    <row r="3505" spans="1:5" x14ac:dyDescent="0.3">
      <c r="A3505" s="13"/>
      <c r="B3505" s="13"/>
      <c r="C3505" s="13"/>
      <c r="D3505" s="13"/>
      <c r="E3505" s="13"/>
    </row>
    <row r="3506" spans="1:5" x14ac:dyDescent="0.3">
      <c r="A3506" s="13"/>
      <c r="B3506" s="13"/>
      <c r="C3506" s="13"/>
      <c r="D3506" s="13"/>
      <c r="E3506" s="13"/>
    </row>
    <row r="3507" spans="1:5" x14ac:dyDescent="0.3">
      <c r="A3507" s="13"/>
      <c r="B3507" s="13"/>
      <c r="C3507" s="13"/>
      <c r="D3507" s="13"/>
      <c r="E3507" s="13"/>
    </row>
    <row r="3508" spans="1:5" x14ac:dyDescent="0.3">
      <c r="A3508" s="13"/>
      <c r="B3508" s="13"/>
      <c r="C3508" s="13"/>
      <c r="D3508" s="13"/>
      <c r="E3508" s="13"/>
    </row>
    <row r="3509" spans="1:5" x14ac:dyDescent="0.3">
      <c r="A3509" s="13"/>
      <c r="B3509" s="13"/>
      <c r="C3509" s="13"/>
      <c r="D3509" s="13"/>
      <c r="E3509" s="13"/>
    </row>
    <row r="3510" spans="1:5" x14ac:dyDescent="0.3">
      <c r="A3510" s="13"/>
      <c r="B3510" s="13"/>
      <c r="C3510" s="13"/>
      <c r="D3510" s="13"/>
      <c r="E3510" s="13"/>
    </row>
    <row r="3511" spans="1:5" x14ac:dyDescent="0.3">
      <c r="A3511" s="13"/>
      <c r="B3511" s="13"/>
      <c r="C3511" s="13"/>
      <c r="D3511" s="13"/>
      <c r="E3511" s="13"/>
    </row>
    <row r="3512" spans="1:5" x14ac:dyDescent="0.3">
      <c r="A3512" s="13"/>
      <c r="B3512" s="13"/>
      <c r="C3512" s="13"/>
      <c r="D3512" s="13"/>
      <c r="E3512" s="13"/>
    </row>
    <row r="3513" spans="1:5" x14ac:dyDescent="0.3">
      <c r="A3513" s="13"/>
      <c r="B3513" s="13"/>
      <c r="C3513" s="13"/>
      <c r="D3513" s="13"/>
      <c r="E3513" s="13"/>
    </row>
    <row r="3514" spans="1:5" x14ac:dyDescent="0.3">
      <c r="A3514" s="13"/>
      <c r="B3514" s="13"/>
      <c r="C3514" s="13"/>
      <c r="D3514" s="13"/>
      <c r="E3514" s="13"/>
    </row>
    <row r="3515" spans="1:5" x14ac:dyDescent="0.3">
      <c r="A3515" s="13"/>
      <c r="B3515" s="13"/>
      <c r="C3515" s="13"/>
      <c r="D3515" s="13"/>
      <c r="E3515" s="13"/>
    </row>
    <row r="3516" spans="1:5" x14ac:dyDescent="0.3">
      <c r="A3516" s="13"/>
      <c r="B3516" s="13"/>
      <c r="C3516" s="13"/>
      <c r="D3516" s="13"/>
      <c r="E3516" s="13"/>
    </row>
    <row r="3517" spans="1:5" x14ac:dyDescent="0.3">
      <c r="A3517" s="13"/>
      <c r="B3517" s="13"/>
      <c r="C3517" s="13"/>
      <c r="D3517" s="13"/>
      <c r="E3517" s="13"/>
    </row>
    <row r="3518" spans="1:5" x14ac:dyDescent="0.3">
      <c r="A3518" s="13"/>
      <c r="B3518" s="13"/>
      <c r="C3518" s="13"/>
      <c r="D3518" s="13"/>
      <c r="E3518" s="13"/>
    </row>
    <row r="3519" spans="1:5" x14ac:dyDescent="0.3">
      <c r="A3519" s="13"/>
      <c r="B3519" s="13"/>
      <c r="C3519" s="13"/>
      <c r="D3519" s="13"/>
      <c r="E3519" s="13"/>
    </row>
    <row r="3520" spans="1:5" x14ac:dyDescent="0.3">
      <c r="A3520" s="13"/>
      <c r="B3520" s="13"/>
      <c r="C3520" s="13"/>
      <c r="D3520" s="13"/>
      <c r="E3520" s="13"/>
    </row>
    <row r="3521" spans="1:5" x14ac:dyDescent="0.3">
      <c r="A3521" s="13"/>
      <c r="B3521" s="13"/>
      <c r="C3521" s="13"/>
      <c r="D3521" s="13"/>
      <c r="E3521" s="13"/>
    </row>
    <row r="3522" spans="1:5" x14ac:dyDescent="0.3">
      <c r="A3522" s="13"/>
      <c r="B3522" s="13"/>
      <c r="C3522" s="13"/>
      <c r="D3522" s="13"/>
      <c r="E3522" s="13"/>
    </row>
    <row r="3523" spans="1:5" x14ac:dyDescent="0.3">
      <c r="A3523" s="13"/>
      <c r="B3523" s="13"/>
      <c r="C3523" s="13"/>
      <c r="D3523" s="13"/>
      <c r="E3523" s="13"/>
    </row>
    <row r="3524" spans="1:5" x14ac:dyDescent="0.3">
      <c r="A3524" s="13"/>
      <c r="B3524" s="13"/>
      <c r="C3524" s="13"/>
      <c r="D3524" s="13"/>
      <c r="E3524" s="13"/>
    </row>
    <row r="3525" spans="1:5" x14ac:dyDescent="0.3">
      <c r="A3525" s="13"/>
      <c r="B3525" s="13"/>
      <c r="C3525" s="13"/>
      <c r="D3525" s="13"/>
      <c r="E3525" s="13"/>
    </row>
    <row r="3526" spans="1:5" x14ac:dyDescent="0.3">
      <c r="A3526" s="13"/>
      <c r="B3526" s="13"/>
      <c r="C3526" s="13"/>
      <c r="D3526" s="13"/>
      <c r="E3526" s="13"/>
    </row>
    <row r="3527" spans="1:5" x14ac:dyDescent="0.3">
      <c r="A3527" s="13"/>
      <c r="B3527" s="13"/>
      <c r="C3527" s="13"/>
      <c r="D3527" s="13"/>
      <c r="E3527" s="13"/>
    </row>
    <row r="3528" spans="1:5" x14ac:dyDescent="0.3">
      <c r="A3528" s="13"/>
      <c r="B3528" s="13"/>
      <c r="C3528" s="13"/>
      <c r="D3528" s="13"/>
      <c r="E3528" s="13"/>
    </row>
    <row r="3529" spans="1:5" x14ac:dyDescent="0.3">
      <c r="A3529" s="13"/>
      <c r="B3529" s="13"/>
      <c r="C3529" s="13"/>
      <c r="D3529" s="13"/>
      <c r="E3529" s="13"/>
    </row>
    <row r="3530" spans="1:5" x14ac:dyDescent="0.3">
      <c r="A3530" s="13"/>
      <c r="B3530" s="13"/>
      <c r="C3530" s="13"/>
      <c r="D3530" s="13"/>
      <c r="E3530" s="13"/>
    </row>
    <row r="3531" spans="1:5" x14ac:dyDescent="0.3">
      <c r="A3531" s="13"/>
      <c r="B3531" s="13"/>
      <c r="C3531" s="13"/>
      <c r="D3531" s="13"/>
      <c r="E3531" s="13"/>
    </row>
    <row r="3532" spans="1:5" x14ac:dyDescent="0.3">
      <c r="A3532" s="13"/>
      <c r="B3532" s="13"/>
      <c r="C3532" s="13"/>
      <c r="D3532" s="13"/>
      <c r="E3532" s="13"/>
    </row>
    <row r="3533" spans="1:5" x14ac:dyDescent="0.3">
      <c r="A3533" s="13"/>
      <c r="B3533" s="13"/>
      <c r="C3533" s="13"/>
      <c r="D3533" s="13"/>
      <c r="E3533" s="13"/>
    </row>
    <row r="3534" spans="1:5" x14ac:dyDescent="0.3">
      <c r="A3534" s="13"/>
      <c r="B3534" s="13"/>
      <c r="C3534" s="13"/>
      <c r="D3534" s="13"/>
      <c r="E3534" s="13"/>
    </row>
    <row r="3535" spans="1:5" x14ac:dyDescent="0.3">
      <c r="A3535" s="13"/>
      <c r="B3535" s="13"/>
      <c r="C3535" s="13"/>
      <c r="D3535" s="13"/>
      <c r="E3535" s="13"/>
    </row>
    <row r="3536" spans="1:5" x14ac:dyDescent="0.3">
      <c r="A3536" s="13"/>
      <c r="B3536" s="13"/>
      <c r="C3536" s="13"/>
      <c r="D3536" s="13"/>
      <c r="E3536" s="13"/>
    </row>
    <row r="3537" spans="1:5" x14ac:dyDescent="0.3">
      <c r="A3537" s="13"/>
      <c r="B3537" s="13"/>
      <c r="C3537" s="13"/>
      <c r="D3537" s="13"/>
      <c r="E3537" s="13"/>
    </row>
    <row r="3538" spans="1:5" x14ac:dyDescent="0.3">
      <c r="A3538" s="13"/>
      <c r="B3538" s="13"/>
      <c r="C3538" s="13"/>
      <c r="D3538" s="13"/>
      <c r="E3538" s="13"/>
    </row>
    <row r="3539" spans="1:5" x14ac:dyDescent="0.3">
      <c r="A3539" s="13"/>
      <c r="B3539" s="13"/>
      <c r="C3539" s="13"/>
      <c r="D3539" s="13"/>
      <c r="E3539" s="13"/>
    </row>
    <row r="3540" spans="1:5" x14ac:dyDescent="0.3">
      <c r="A3540" s="13"/>
      <c r="B3540" s="13"/>
      <c r="C3540" s="13"/>
      <c r="D3540" s="13"/>
      <c r="E3540" s="13"/>
    </row>
    <row r="3541" spans="1:5" x14ac:dyDescent="0.3">
      <c r="A3541" s="13"/>
      <c r="B3541" s="13"/>
      <c r="C3541" s="13"/>
      <c r="D3541" s="13"/>
      <c r="E3541" s="13"/>
    </row>
    <row r="3542" spans="1:5" x14ac:dyDescent="0.3">
      <c r="A3542" s="13"/>
      <c r="B3542" s="13"/>
      <c r="C3542" s="13"/>
      <c r="D3542" s="13"/>
      <c r="E3542" s="13"/>
    </row>
    <row r="3543" spans="1:5" x14ac:dyDescent="0.3">
      <c r="A3543" s="13"/>
      <c r="B3543" s="13"/>
      <c r="C3543" s="13"/>
      <c r="D3543" s="13"/>
      <c r="E3543" s="13"/>
    </row>
    <row r="3544" spans="1:5" x14ac:dyDescent="0.3">
      <c r="A3544" s="13"/>
      <c r="B3544" s="13"/>
      <c r="C3544" s="13"/>
      <c r="D3544" s="13"/>
      <c r="E3544" s="13"/>
    </row>
    <row r="3545" spans="1:5" x14ac:dyDescent="0.3">
      <c r="A3545" s="13"/>
      <c r="B3545" s="13"/>
      <c r="C3545" s="13"/>
      <c r="D3545" s="13"/>
      <c r="E3545" s="13"/>
    </row>
    <row r="3546" spans="1:5" x14ac:dyDescent="0.3">
      <c r="A3546" s="13"/>
      <c r="B3546" s="13"/>
      <c r="C3546" s="13"/>
      <c r="D3546" s="13"/>
      <c r="E3546" s="13"/>
    </row>
    <row r="3547" spans="1:5" x14ac:dyDescent="0.3">
      <c r="A3547" s="13"/>
      <c r="B3547" s="13"/>
      <c r="C3547" s="13"/>
      <c r="D3547" s="13"/>
      <c r="E3547" s="13"/>
    </row>
    <row r="3548" spans="1:5" x14ac:dyDescent="0.3">
      <c r="A3548" s="13"/>
      <c r="B3548" s="13"/>
      <c r="C3548" s="13"/>
      <c r="D3548" s="13"/>
      <c r="E3548" s="13"/>
    </row>
    <row r="3549" spans="1:5" x14ac:dyDescent="0.3">
      <c r="A3549" s="13"/>
      <c r="B3549" s="13"/>
      <c r="C3549" s="13"/>
      <c r="D3549" s="13"/>
      <c r="E3549" s="13"/>
    </row>
    <row r="3550" spans="1:5" x14ac:dyDescent="0.3">
      <c r="A3550" s="13"/>
      <c r="B3550" s="13"/>
      <c r="C3550" s="13"/>
      <c r="D3550" s="13"/>
      <c r="E3550" s="13"/>
    </row>
    <row r="3551" spans="1:5" x14ac:dyDescent="0.3">
      <c r="A3551" s="13"/>
      <c r="B3551" s="13"/>
      <c r="C3551" s="13"/>
      <c r="D3551" s="13"/>
      <c r="E3551" s="13"/>
    </row>
    <row r="3552" spans="1:5" x14ac:dyDescent="0.3">
      <c r="A3552" s="13"/>
      <c r="B3552" s="13"/>
      <c r="C3552" s="13"/>
      <c r="D3552" s="13"/>
      <c r="E3552" s="13"/>
    </row>
    <row r="3553" spans="1:5" x14ac:dyDescent="0.3">
      <c r="A3553" s="13"/>
      <c r="B3553" s="13"/>
      <c r="C3553" s="13"/>
      <c r="D3553" s="13"/>
      <c r="E3553" s="13"/>
    </row>
    <row r="3554" spans="1:5" x14ac:dyDescent="0.3">
      <c r="A3554" s="13"/>
      <c r="B3554" s="13"/>
      <c r="C3554" s="13"/>
      <c r="D3554" s="13"/>
      <c r="E3554" s="13"/>
    </row>
    <row r="3555" spans="1:5" x14ac:dyDescent="0.3">
      <c r="A3555" s="13"/>
      <c r="B3555" s="13"/>
      <c r="C3555" s="13"/>
      <c r="D3555" s="13"/>
      <c r="E3555" s="13"/>
    </row>
    <row r="3556" spans="1:5" x14ac:dyDescent="0.3">
      <c r="A3556" s="13"/>
      <c r="B3556" s="13"/>
      <c r="C3556" s="13"/>
      <c r="D3556" s="13"/>
      <c r="E3556" s="13"/>
    </row>
    <row r="3557" spans="1:5" x14ac:dyDescent="0.3">
      <c r="A3557" s="13"/>
      <c r="B3557" s="13"/>
      <c r="C3557" s="13"/>
      <c r="D3557" s="13"/>
      <c r="E3557" s="13"/>
    </row>
    <row r="3558" spans="1:5" x14ac:dyDescent="0.3">
      <c r="A3558" s="13"/>
      <c r="B3558" s="13"/>
      <c r="C3558" s="13"/>
      <c r="D3558" s="13"/>
      <c r="E3558" s="13"/>
    </row>
    <row r="3559" spans="1:5" x14ac:dyDescent="0.3">
      <c r="A3559" s="13"/>
      <c r="B3559" s="13"/>
      <c r="C3559" s="13"/>
      <c r="D3559" s="13"/>
      <c r="E3559" s="13"/>
    </row>
    <row r="3560" spans="1:5" x14ac:dyDescent="0.3">
      <c r="A3560" s="13"/>
      <c r="B3560" s="13"/>
      <c r="C3560" s="13"/>
      <c r="D3560" s="13"/>
      <c r="E3560" s="13"/>
    </row>
    <row r="3561" spans="1:5" x14ac:dyDescent="0.3">
      <c r="A3561" s="13"/>
      <c r="B3561" s="13"/>
      <c r="C3561" s="13"/>
      <c r="D3561" s="13"/>
      <c r="E3561" s="13"/>
    </row>
    <row r="3562" spans="1:5" x14ac:dyDescent="0.3">
      <c r="A3562" s="13"/>
      <c r="B3562" s="13"/>
      <c r="C3562" s="13"/>
      <c r="D3562" s="13"/>
      <c r="E3562" s="13"/>
    </row>
    <row r="3563" spans="1:5" x14ac:dyDescent="0.3">
      <c r="A3563" s="13"/>
      <c r="B3563" s="13"/>
      <c r="C3563" s="13"/>
      <c r="D3563" s="13"/>
      <c r="E3563" s="13"/>
    </row>
    <row r="3564" spans="1:5" x14ac:dyDescent="0.3">
      <c r="A3564" s="13"/>
      <c r="B3564" s="13"/>
      <c r="C3564" s="13"/>
      <c r="D3564" s="13"/>
      <c r="E3564" s="13"/>
    </row>
    <row r="3565" spans="1:5" x14ac:dyDescent="0.3">
      <c r="A3565" s="13"/>
      <c r="B3565" s="13"/>
      <c r="C3565" s="13"/>
      <c r="D3565" s="13"/>
      <c r="E3565" s="13"/>
    </row>
    <row r="3566" spans="1:5" x14ac:dyDescent="0.3">
      <c r="A3566" s="13"/>
      <c r="B3566" s="13"/>
      <c r="C3566" s="13"/>
      <c r="D3566" s="13"/>
      <c r="E3566" s="13"/>
    </row>
    <row r="3567" spans="1:5" x14ac:dyDescent="0.3">
      <c r="A3567" s="13"/>
      <c r="B3567" s="13"/>
      <c r="C3567" s="13"/>
      <c r="D3567" s="13"/>
      <c r="E3567" s="13"/>
    </row>
    <row r="3568" spans="1:5" x14ac:dyDescent="0.3">
      <c r="A3568" s="13"/>
      <c r="B3568" s="13"/>
      <c r="C3568" s="13"/>
      <c r="D3568" s="13"/>
      <c r="E3568" s="13"/>
    </row>
    <row r="3569" spans="1:5" x14ac:dyDescent="0.3">
      <c r="A3569" s="13"/>
      <c r="B3569" s="13"/>
      <c r="C3569" s="13"/>
      <c r="D3569" s="13"/>
      <c r="E3569" s="13"/>
    </row>
    <row r="3570" spans="1:5" x14ac:dyDescent="0.3">
      <c r="A3570" s="13"/>
      <c r="B3570" s="13"/>
      <c r="C3570" s="13"/>
      <c r="D3570" s="13"/>
      <c r="E3570" s="13"/>
    </row>
    <row r="3571" spans="1:5" x14ac:dyDescent="0.3">
      <c r="A3571" s="13"/>
      <c r="B3571" s="13"/>
      <c r="C3571" s="13"/>
      <c r="D3571" s="13"/>
      <c r="E3571" s="13"/>
    </row>
    <row r="3572" spans="1:5" x14ac:dyDescent="0.3">
      <c r="A3572" s="13"/>
      <c r="B3572" s="13"/>
      <c r="C3572" s="13"/>
      <c r="D3572" s="13"/>
      <c r="E3572" s="13"/>
    </row>
    <row r="3573" spans="1:5" x14ac:dyDescent="0.3">
      <c r="A3573" s="13"/>
      <c r="B3573" s="13"/>
      <c r="C3573" s="13"/>
      <c r="D3573" s="13"/>
      <c r="E3573" s="13"/>
    </row>
    <row r="3574" spans="1:5" x14ac:dyDescent="0.3">
      <c r="A3574" s="13"/>
      <c r="B3574" s="13"/>
      <c r="C3574" s="13"/>
      <c r="D3574" s="13"/>
      <c r="E3574" s="13"/>
    </row>
    <row r="3575" spans="1:5" x14ac:dyDescent="0.3">
      <c r="A3575" s="13"/>
      <c r="B3575" s="13"/>
      <c r="C3575" s="13"/>
      <c r="D3575" s="13"/>
      <c r="E3575" s="13"/>
    </row>
    <row r="3576" spans="1:5" x14ac:dyDescent="0.3">
      <c r="A3576" s="13"/>
      <c r="B3576" s="13"/>
      <c r="C3576" s="13"/>
      <c r="D3576" s="13"/>
      <c r="E3576" s="13"/>
    </row>
    <row r="3577" spans="1:5" x14ac:dyDescent="0.3">
      <c r="A3577" s="13"/>
      <c r="B3577" s="13"/>
      <c r="C3577" s="13"/>
      <c r="D3577" s="13"/>
      <c r="E3577" s="13"/>
    </row>
    <row r="3578" spans="1:5" x14ac:dyDescent="0.3">
      <c r="A3578" s="13"/>
      <c r="B3578" s="13"/>
      <c r="C3578" s="13"/>
      <c r="D3578" s="13"/>
      <c r="E3578" s="13"/>
    </row>
    <row r="3579" spans="1:5" x14ac:dyDescent="0.3">
      <c r="A3579" s="13"/>
      <c r="B3579" s="13"/>
      <c r="C3579" s="13"/>
      <c r="D3579" s="13"/>
      <c r="E3579" s="13"/>
    </row>
    <row r="3580" spans="1:5" x14ac:dyDescent="0.3">
      <c r="A3580" s="13"/>
      <c r="B3580" s="13"/>
      <c r="C3580" s="13"/>
      <c r="D3580" s="13"/>
      <c r="E3580" s="13"/>
    </row>
    <row r="3581" spans="1:5" x14ac:dyDescent="0.3">
      <c r="A3581" s="13"/>
      <c r="B3581" s="13"/>
      <c r="C3581" s="13"/>
      <c r="D3581" s="13"/>
      <c r="E3581" s="13"/>
    </row>
    <row r="3582" spans="1:5" x14ac:dyDescent="0.3">
      <c r="A3582" s="13"/>
      <c r="B3582" s="13"/>
      <c r="C3582" s="13"/>
      <c r="D3582" s="13"/>
      <c r="E3582" s="13"/>
    </row>
    <row r="3583" spans="1:5" x14ac:dyDescent="0.3">
      <c r="A3583" s="13"/>
      <c r="B3583" s="13"/>
      <c r="C3583" s="13"/>
      <c r="D3583" s="13"/>
      <c r="E3583" s="13"/>
    </row>
    <row r="3584" spans="1:5" x14ac:dyDescent="0.3">
      <c r="A3584" s="13"/>
      <c r="B3584" s="13"/>
      <c r="C3584" s="13"/>
      <c r="D3584" s="13"/>
      <c r="E3584" s="13"/>
    </row>
    <row r="3585" spans="1:5" x14ac:dyDescent="0.3">
      <c r="A3585" s="13"/>
      <c r="B3585" s="13"/>
      <c r="C3585" s="13"/>
      <c r="D3585" s="13"/>
      <c r="E3585" s="13"/>
    </row>
    <row r="3586" spans="1:5" x14ac:dyDescent="0.3">
      <c r="A3586" s="13"/>
      <c r="B3586" s="13"/>
      <c r="C3586" s="13"/>
      <c r="D3586" s="13"/>
      <c r="E3586" s="13"/>
    </row>
    <row r="3587" spans="1:5" x14ac:dyDescent="0.3">
      <c r="A3587" s="13"/>
      <c r="B3587" s="13"/>
      <c r="C3587" s="13"/>
      <c r="D3587" s="13"/>
      <c r="E3587" s="13"/>
    </row>
    <row r="3588" spans="1:5" x14ac:dyDescent="0.3">
      <c r="A3588" s="13"/>
      <c r="B3588" s="13"/>
      <c r="C3588" s="13"/>
      <c r="D3588" s="13"/>
      <c r="E3588" s="13"/>
    </row>
    <row r="3589" spans="1:5" x14ac:dyDescent="0.3">
      <c r="A3589" s="13"/>
      <c r="B3589" s="13"/>
      <c r="C3589" s="13"/>
      <c r="D3589" s="13"/>
      <c r="E3589" s="13"/>
    </row>
    <row r="3590" spans="1:5" x14ac:dyDescent="0.3">
      <c r="A3590" s="13"/>
      <c r="B3590" s="13"/>
      <c r="C3590" s="13"/>
      <c r="D3590" s="13"/>
      <c r="E3590" s="13"/>
    </row>
    <row r="3591" spans="1:5" x14ac:dyDescent="0.3">
      <c r="A3591" s="13"/>
      <c r="B3591" s="13"/>
      <c r="C3591" s="13"/>
      <c r="D3591" s="13"/>
      <c r="E3591" s="13"/>
    </row>
    <row r="3592" spans="1:5" x14ac:dyDescent="0.3">
      <c r="A3592" s="13"/>
      <c r="B3592" s="13"/>
      <c r="C3592" s="13"/>
      <c r="D3592" s="13"/>
      <c r="E3592" s="13"/>
    </row>
    <row r="3593" spans="1:5" x14ac:dyDescent="0.3">
      <c r="A3593" s="13"/>
      <c r="B3593" s="13"/>
      <c r="C3593" s="13"/>
      <c r="D3593" s="13"/>
      <c r="E3593" s="13"/>
    </row>
    <row r="3594" spans="1:5" x14ac:dyDescent="0.3">
      <c r="A3594" s="13"/>
      <c r="B3594" s="13"/>
      <c r="C3594" s="13"/>
      <c r="D3594" s="13"/>
      <c r="E3594" s="13"/>
    </row>
    <row r="3595" spans="1:5" x14ac:dyDescent="0.3">
      <c r="A3595" s="13"/>
      <c r="B3595" s="13"/>
      <c r="C3595" s="13"/>
      <c r="D3595" s="13"/>
      <c r="E3595" s="13"/>
    </row>
    <row r="3596" spans="1:5" x14ac:dyDescent="0.3">
      <c r="A3596" s="13"/>
      <c r="B3596" s="13"/>
      <c r="C3596" s="13"/>
      <c r="D3596" s="13"/>
      <c r="E3596" s="13"/>
    </row>
    <row r="3597" spans="1:5" x14ac:dyDescent="0.3">
      <c r="A3597" s="13"/>
      <c r="B3597" s="13"/>
      <c r="C3597" s="13"/>
      <c r="D3597" s="13"/>
      <c r="E3597" s="13"/>
    </row>
    <row r="3598" spans="1:5" x14ac:dyDescent="0.3">
      <c r="A3598" s="13"/>
      <c r="B3598" s="13"/>
      <c r="C3598" s="13"/>
      <c r="D3598" s="13"/>
      <c r="E3598" s="13"/>
    </row>
    <row r="3599" spans="1:5" x14ac:dyDescent="0.3">
      <c r="A3599" s="13"/>
      <c r="B3599" s="13"/>
      <c r="C3599" s="13"/>
      <c r="D3599" s="13"/>
      <c r="E3599" s="13"/>
    </row>
    <row r="3600" spans="1:5" x14ac:dyDescent="0.3">
      <c r="A3600" s="13"/>
      <c r="B3600" s="13"/>
      <c r="C3600" s="13"/>
      <c r="D3600" s="13"/>
      <c r="E3600" s="13"/>
    </row>
    <row r="3601" spans="1:5" x14ac:dyDescent="0.3">
      <c r="A3601" s="13"/>
      <c r="B3601" s="13"/>
      <c r="C3601" s="13"/>
      <c r="D3601" s="13"/>
      <c r="E3601" s="13"/>
    </row>
    <row r="3602" spans="1:5" x14ac:dyDescent="0.3">
      <c r="A3602" s="13"/>
      <c r="B3602" s="13"/>
      <c r="C3602" s="13"/>
      <c r="D3602" s="13"/>
      <c r="E3602" s="13"/>
    </row>
    <row r="3603" spans="1:5" x14ac:dyDescent="0.3">
      <c r="A3603" s="13"/>
      <c r="B3603" s="13"/>
      <c r="C3603" s="13"/>
      <c r="D3603" s="13"/>
      <c r="E3603" s="13"/>
    </row>
    <row r="3604" spans="1:5" x14ac:dyDescent="0.3">
      <c r="A3604" s="13"/>
      <c r="B3604" s="13"/>
      <c r="C3604" s="13"/>
      <c r="D3604" s="13"/>
      <c r="E3604" s="13"/>
    </row>
    <row r="3605" spans="1:5" x14ac:dyDescent="0.3">
      <c r="A3605" s="13"/>
      <c r="B3605" s="13"/>
      <c r="C3605" s="13"/>
      <c r="D3605" s="13"/>
      <c r="E3605" s="13"/>
    </row>
    <row r="3606" spans="1:5" x14ac:dyDescent="0.3">
      <c r="A3606" s="13"/>
      <c r="B3606" s="13"/>
      <c r="C3606" s="13"/>
      <c r="D3606" s="13"/>
      <c r="E3606" s="13"/>
    </row>
    <row r="3607" spans="1:5" x14ac:dyDescent="0.3">
      <c r="A3607" s="13"/>
      <c r="B3607" s="13"/>
      <c r="C3607" s="13"/>
      <c r="D3607" s="13"/>
      <c r="E3607" s="13"/>
    </row>
    <row r="3608" spans="1:5" x14ac:dyDescent="0.3">
      <c r="A3608" s="13"/>
      <c r="B3608" s="13"/>
      <c r="C3608" s="13"/>
      <c r="D3608" s="13"/>
      <c r="E3608" s="13"/>
    </row>
    <row r="3609" spans="1:5" x14ac:dyDescent="0.3">
      <c r="A3609" s="13"/>
      <c r="B3609" s="13"/>
      <c r="C3609" s="13"/>
      <c r="D3609" s="13"/>
      <c r="E3609" s="13"/>
    </row>
    <row r="3610" spans="1:5" x14ac:dyDescent="0.3">
      <c r="A3610" s="13"/>
      <c r="B3610" s="13"/>
      <c r="C3610" s="13"/>
      <c r="D3610" s="13"/>
      <c r="E3610" s="13"/>
    </row>
    <row r="3611" spans="1:5" x14ac:dyDescent="0.3">
      <c r="A3611" s="13"/>
      <c r="B3611" s="13"/>
      <c r="C3611" s="13"/>
      <c r="D3611" s="13"/>
      <c r="E3611" s="13"/>
    </row>
    <row r="3612" spans="1:5" x14ac:dyDescent="0.3">
      <c r="A3612" s="13"/>
      <c r="B3612" s="13"/>
      <c r="C3612" s="13"/>
      <c r="D3612" s="13"/>
      <c r="E3612" s="13"/>
    </row>
    <row r="3613" spans="1:5" x14ac:dyDescent="0.3">
      <c r="A3613" s="13"/>
      <c r="B3613" s="13"/>
      <c r="C3613" s="13"/>
      <c r="D3613" s="13"/>
      <c r="E3613" s="13"/>
    </row>
    <row r="3614" spans="1:5" x14ac:dyDescent="0.3">
      <c r="A3614" s="13"/>
      <c r="B3614" s="13"/>
      <c r="C3614" s="13"/>
      <c r="D3614" s="13"/>
      <c r="E3614" s="13"/>
    </row>
    <row r="3615" spans="1:5" x14ac:dyDescent="0.3">
      <c r="A3615" s="13"/>
      <c r="B3615" s="13"/>
      <c r="C3615" s="13"/>
      <c r="D3615" s="13"/>
      <c r="E3615" s="13"/>
    </row>
    <row r="3616" spans="1:5" x14ac:dyDescent="0.3">
      <c r="A3616" s="13"/>
      <c r="B3616" s="13"/>
      <c r="C3616" s="13"/>
      <c r="D3616" s="13"/>
      <c r="E3616" s="13"/>
    </row>
    <row r="3617" spans="1:5" x14ac:dyDescent="0.3">
      <c r="A3617" s="13"/>
      <c r="B3617" s="13"/>
      <c r="C3617" s="13"/>
      <c r="D3617" s="13"/>
      <c r="E3617" s="13"/>
    </row>
    <row r="3618" spans="1:5" x14ac:dyDescent="0.3">
      <c r="A3618" s="13"/>
      <c r="B3618" s="13"/>
      <c r="C3618" s="13"/>
      <c r="D3618" s="13"/>
      <c r="E3618" s="13"/>
    </row>
    <row r="3619" spans="1:5" x14ac:dyDescent="0.3">
      <c r="A3619" s="13"/>
      <c r="B3619" s="13"/>
      <c r="C3619" s="13"/>
      <c r="D3619" s="13"/>
      <c r="E3619" s="13"/>
    </row>
    <row r="3620" spans="1:5" x14ac:dyDescent="0.3">
      <c r="A3620" s="13"/>
      <c r="B3620" s="13"/>
      <c r="C3620" s="13"/>
      <c r="D3620" s="13"/>
      <c r="E3620" s="13"/>
    </row>
    <row r="3621" spans="1:5" x14ac:dyDescent="0.3">
      <c r="A3621" s="13"/>
      <c r="B3621" s="13"/>
      <c r="C3621" s="13"/>
      <c r="D3621" s="13"/>
      <c r="E3621" s="13"/>
    </row>
    <row r="3622" spans="1:5" x14ac:dyDescent="0.3">
      <c r="A3622" s="13"/>
      <c r="B3622" s="13"/>
      <c r="C3622" s="13"/>
      <c r="D3622" s="13"/>
      <c r="E3622" s="13"/>
    </row>
    <row r="3623" spans="1:5" x14ac:dyDescent="0.3">
      <c r="A3623" s="13"/>
      <c r="B3623" s="13"/>
      <c r="C3623" s="13"/>
      <c r="D3623" s="13"/>
      <c r="E3623" s="13"/>
    </row>
    <row r="3624" spans="1:5" x14ac:dyDescent="0.3">
      <c r="A3624" s="13"/>
      <c r="B3624" s="13"/>
      <c r="C3624" s="13"/>
      <c r="D3624" s="13"/>
      <c r="E3624" s="13"/>
    </row>
    <row r="3625" spans="1:5" x14ac:dyDescent="0.3">
      <c r="A3625" s="13"/>
      <c r="B3625" s="13"/>
      <c r="C3625" s="13"/>
      <c r="D3625" s="13"/>
      <c r="E3625" s="13"/>
    </row>
    <row r="3626" spans="1:5" x14ac:dyDescent="0.3">
      <c r="A3626" s="13"/>
      <c r="B3626" s="13"/>
      <c r="C3626" s="13"/>
      <c r="D3626" s="13"/>
      <c r="E3626" s="13"/>
    </row>
    <row r="3627" spans="1:5" x14ac:dyDescent="0.3">
      <c r="A3627" s="13"/>
      <c r="B3627" s="13"/>
      <c r="C3627" s="13"/>
      <c r="D3627" s="13"/>
      <c r="E3627" s="13"/>
    </row>
    <row r="3628" spans="1:5" x14ac:dyDescent="0.3">
      <c r="A3628" s="13"/>
      <c r="B3628" s="13"/>
      <c r="C3628" s="13"/>
      <c r="D3628" s="13"/>
      <c r="E3628" s="13"/>
    </row>
    <row r="3629" spans="1:5" x14ac:dyDescent="0.3">
      <c r="A3629" s="13"/>
      <c r="B3629" s="13"/>
      <c r="C3629" s="13"/>
      <c r="D3629" s="13"/>
      <c r="E3629" s="13"/>
    </row>
    <row r="3630" spans="1:5" x14ac:dyDescent="0.3">
      <c r="A3630" s="13"/>
      <c r="B3630" s="13"/>
      <c r="C3630" s="13"/>
      <c r="D3630" s="13"/>
      <c r="E3630" s="13"/>
    </row>
    <row r="3631" spans="1:5" x14ac:dyDescent="0.3">
      <c r="A3631" s="13"/>
      <c r="B3631" s="13"/>
      <c r="C3631" s="13"/>
      <c r="D3631" s="13"/>
      <c r="E3631" s="13"/>
    </row>
    <row r="3632" spans="1:5" x14ac:dyDescent="0.3">
      <c r="A3632" s="13"/>
      <c r="B3632" s="13"/>
      <c r="C3632" s="13"/>
      <c r="D3632" s="13"/>
      <c r="E3632" s="13"/>
    </row>
    <row r="3633" spans="1:5" x14ac:dyDescent="0.3">
      <c r="A3633" s="13"/>
      <c r="B3633" s="13"/>
      <c r="C3633" s="13"/>
      <c r="D3633" s="13"/>
      <c r="E3633" s="13"/>
    </row>
    <row r="3634" spans="1:5" x14ac:dyDescent="0.3">
      <c r="A3634" s="13"/>
      <c r="B3634" s="13"/>
      <c r="C3634" s="13"/>
      <c r="D3634" s="13"/>
      <c r="E3634" s="13"/>
    </row>
    <row r="3635" spans="1:5" x14ac:dyDescent="0.3">
      <c r="A3635" s="13"/>
      <c r="B3635" s="13"/>
      <c r="C3635" s="13"/>
      <c r="D3635" s="13"/>
      <c r="E3635" s="13"/>
    </row>
    <row r="3636" spans="1:5" x14ac:dyDescent="0.3">
      <c r="A3636" s="13"/>
      <c r="B3636" s="13"/>
      <c r="C3636" s="13"/>
      <c r="D3636" s="13"/>
      <c r="E3636" s="13"/>
    </row>
    <row r="3637" spans="1:5" x14ac:dyDescent="0.3">
      <c r="A3637" s="13"/>
      <c r="B3637" s="13"/>
      <c r="C3637" s="13"/>
      <c r="D3637" s="13"/>
      <c r="E3637" s="13"/>
    </row>
    <row r="3638" spans="1:5" x14ac:dyDescent="0.3">
      <c r="A3638" s="13"/>
      <c r="B3638" s="13"/>
      <c r="C3638" s="13"/>
      <c r="D3638" s="13"/>
      <c r="E3638" s="13"/>
    </row>
    <row r="3639" spans="1:5" x14ac:dyDescent="0.3">
      <c r="A3639" s="13"/>
      <c r="B3639" s="13"/>
      <c r="C3639" s="13"/>
      <c r="D3639" s="13"/>
      <c r="E3639" s="13"/>
    </row>
    <row r="3640" spans="1:5" x14ac:dyDescent="0.3">
      <c r="A3640" s="13"/>
      <c r="B3640" s="13"/>
      <c r="C3640" s="13"/>
      <c r="D3640" s="13"/>
      <c r="E3640" s="13"/>
    </row>
    <row r="3641" spans="1:5" x14ac:dyDescent="0.3">
      <c r="A3641" s="13"/>
      <c r="B3641" s="13"/>
      <c r="C3641" s="13"/>
      <c r="D3641" s="13"/>
      <c r="E3641" s="13"/>
    </row>
    <row r="3642" spans="1:5" x14ac:dyDescent="0.3">
      <c r="A3642" s="13"/>
      <c r="B3642" s="13"/>
      <c r="C3642" s="13"/>
      <c r="D3642" s="13"/>
      <c r="E3642" s="13"/>
    </row>
    <row r="3643" spans="1:5" x14ac:dyDescent="0.3">
      <c r="A3643" s="13"/>
      <c r="B3643" s="13"/>
      <c r="C3643" s="13"/>
      <c r="D3643" s="13"/>
      <c r="E3643" s="13"/>
    </row>
    <row r="3644" spans="1:5" x14ac:dyDescent="0.3">
      <c r="A3644" s="13"/>
      <c r="B3644" s="13"/>
      <c r="C3644" s="13"/>
      <c r="D3644" s="13"/>
      <c r="E3644" s="13"/>
    </row>
    <row r="3645" spans="1:5" x14ac:dyDescent="0.3">
      <c r="A3645" s="13"/>
      <c r="B3645" s="13"/>
      <c r="C3645" s="13"/>
      <c r="D3645" s="13"/>
      <c r="E3645" s="13"/>
    </row>
    <row r="3646" spans="1:5" x14ac:dyDescent="0.3">
      <c r="A3646" s="13"/>
      <c r="B3646" s="13"/>
      <c r="C3646" s="13"/>
      <c r="D3646" s="13"/>
      <c r="E3646" s="13"/>
    </row>
    <row r="3647" spans="1:5" x14ac:dyDescent="0.3">
      <c r="A3647" s="13"/>
      <c r="B3647" s="13"/>
      <c r="C3647" s="13"/>
      <c r="D3647" s="13"/>
      <c r="E3647" s="13"/>
    </row>
    <row r="3648" spans="1:5" x14ac:dyDescent="0.3">
      <c r="A3648" s="13"/>
      <c r="B3648" s="13"/>
      <c r="C3648" s="13"/>
      <c r="D3648" s="13"/>
      <c r="E3648" s="13"/>
    </row>
    <row r="3649" spans="1:5" x14ac:dyDescent="0.3">
      <c r="A3649" s="13"/>
      <c r="B3649" s="13"/>
      <c r="C3649" s="13"/>
      <c r="D3649" s="13"/>
      <c r="E3649" s="13"/>
    </row>
    <row r="3650" spans="1:5" x14ac:dyDescent="0.3">
      <c r="A3650" s="13"/>
      <c r="B3650" s="13"/>
      <c r="C3650" s="13"/>
      <c r="D3650" s="13"/>
      <c r="E3650" s="13"/>
    </row>
    <row r="3651" spans="1:5" x14ac:dyDescent="0.3">
      <c r="A3651" s="13"/>
      <c r="B3651" s="13"/>
      <c r="C3651" s="13"/>
      <c r="D3651" s="13"/>
      <c r="E3651" s="13"/>
    </row>
    <row r="3652" spans="1:5" x14ac:dyDescent="0.3">
      <c r="A3652" s="13"/>
      <c r="B3652" s="13"/>
      <c r="C3652" s="13"/>
      <c r="D3652" s="13"/>
      <c r="E3652" s="13"/>
    </row>
    <row r="3653" spans="1:5" x14ac:dyDescent="0.3">
      <c r="A3653" s="13"/>
      <c r="B3653" s="13"/>
      <c r="C3653" s="13"/>
      <c r="D3653" s="13"/>
      <c r="E3653" s="13"/>
    </row>
    <row r="3654" spans="1:5" x14ac:dyDescent="0.3">
      <c r="A3654" s="13"/>
      <c r="B3654" s="13"/>
      <c r="C3654" s="13"/>
      <c r="D3654" s="13"/>
      <c r="E3654" s="13"/>
    </row>
    <row r="3655" spans="1:5" x14ac:dyDescent="0.3">
      <c r="A3655" s="13"/>
      <c r="B3655" s="13"/>
      <c r="C3655" s="13"/>
      <c r="D3655" s="13"/>
      <c r="E3655" s="13"/>
    </row>
    <row r="3656" spans="1:5" x14ac:dyDescent="0.3">
      <c r="A3656" s="13"/>
      <c r="B3656" s="13"/>
      <c r="C3656" s="13"/>
      <c r="D3656" s="13"/>
      <c r="E3656" s="13"/>
    </row>
    <row r="3657" spans="1:5" x14ac:dyDescent="0.3">
      <c r="A3657" s="13"/>
      <c r="B3657" s="13"/>
      <c r="C3657" s="13"/>
      <c r="D3657" s="13"/>
      <c r="E3657" s="13"/>
    </row>
    <row r="3658" spans="1:5" x14ac:dyDescent="0.3">
      <c r="A3658" s="13"/>
      <c r="B3658" s="13"/>
      <c r="C3658" s="13"/>
      <c r="D3658" s="13"/>
      <c r="E3658" s="13"/>
    </row>
    <row r="3659" spans="1:5" x14ac:dyDescent="0.3">
      <c r="A3659" s="13"/>
      <c r="B3659" s="13"/>
      <c r="C3659" s="13"/>
      <c r="D3659" s="13"/>
      <c r="E3659" s="13"/>
    </row>
    <row r="3660" spans="1:5" x14ac:dyDescent="0.3">
      <c r="A3660" s="13"/>
      <c r="B3660" s="13"/>
      <c r="C3660" s="13"/>
      <c r="D3660" s="13"/>
      <c r="E3660" s="13"/>
    </row>
    <row r="3661" spans="1:5" x14ac:dyDescent="0.3">
      <c r="A3661" s="13"/>
      <c r="B3661" s="13"/>
      <c r="C3661" s="13"/>
      <c r="D3661" s="13"/>
      <c r="E3661" s="13"/>
    </row>
    <row r="3662" spans="1:5" x14ac:dyDescent="0.3">
      <c r="A3662" s="13"/>
      <c r="B3662" s="13"/>
      <c r="C3662" s="13"/>
      <c r="D3662" s="13"/>
      <c r="E3662" s="13"/>
    </row>
    <row r="3663" spans="1:5" x14ac:dyDescent="0.3">
      <c r="A3663" s="13"/>
      <c r="B3663" s="13"/>
      <c r="C3663" s="13"/>
      <c r="D3663" s="13"/>
      <c r="E3663" s="13"/>
    </row>
    <row r="3664" spans="1:5" x14ac:dyDescent="0.3">
      <c r="A3664" s="13"/>
      <c r="B3664" s="13"/>
      <c r="C3664" s="13"/>
      <c r="D3664" s="13"/>
      <c r="E3664" s="13"/>
    </row>
    <row r="3665" spans="1:5" x14ac:dyDescent="0.3">
      <c r="A3665" s="13"/>
      <c r="B3665" s="13"/>
      <c r="C3665" s="13"/>
      <c r="D3665" s="13"/>
      <c r="E3665" s="13"/>
    </row>
    <row r="3666" spans="1:5" x14ac:dyDescent="0.3">
      <c r="A3666" s="13"/>
      <c r="B3666" s="13"/>
      <c r="C3666" s="13"/>
      <c r="D3666" s="13"/>
      <c r="E3666" s="13"/>
    </row>
    <row r="3667" spans="1:5" x14ac:dyDescent="0.3">
      <c r="A3667" s="13"/>
      <c r="B3667" s="13"/>
      <c r="C3667" s="13"/>
      <c r="D3667" s="13"/>
      <c r="E3667" s="13"/>
    </row>
    <row r="3668" spans="1:5" x14ac:dyDescent="0.3">
      <c r="A3668" s="13"/>
      <c r="B3668" s="13"/>
      <c r="C3668" s="13"/>
      <c r="D3668" s="13"/>
      <c r="E3668" s="13"/>
    </row>
    <row r="3669" spans="1:5" x14ac:dyDescent="0.3">
      <c r="A3669" s="13"/>
      <c r="B3669" s="13"/>
      <c r="C3669" s="13"/>
      <c r="D3669" s="13"/>
      <c r="E3669" s="13"/>
    </row>
    <row r="3670" spans="1:5" x14ac:dyDescent="0.3">
      <c r="A3670" s="13"/>
      <c r="B3670" s="13"/>
      <c r="C3670" s="13"/>
      <c r="D3670" s="13"/>
      <c r="E3670" s="13"/>
    </row>
    <row r="3671" spans="1:5" x14ac:dyDescent="0.3">
      <c r="A3671" s="13"/>
      <c r="B3671" s="13"/>
      <c r="C3671" s="13"/>
      <c r="D3671" s="13"/>
      <c r="E3671" s="13"/>
    </row>
    <row r="3672" spans="1:5" x14ac:dyDescent="0.3">
      <c r="A3672" s="13"/>
      <c r="B3672" s="13"/>
      <c r="C3672" s="13"/>
      <c r="D3672" s="13"/>
      <c r="E3672" s="13"/>
    </row>
    <row r="3673" spans="1:5" x14ac:dyDescent="0.3">
      <c r="A3673" s="13"/>
      <c r="B3673" s="13"/>
      <c r="C3673" s="13"/>
      <c r="D3673" s="13"/>
      <c r="E3673" s="13"/>
    </row>
    <row r="3674" spans="1:5" x14ac:dyDescent="0.3">
      <c r="A3674" s="13"/>
      <c r="B3674" s="13"/>
      <c r="C3674" s="13"/>
      <c r="D3674" s="13"/>
      <c r="E3674" s="13"/>
    </row>
    <row r="3675" spans="1:5" x14ac:dyDescent="0.3">
      <c r="A3675" s="13"/>
      <c r="B3675" s="13"/>
      <c r="C3675" s="13"/>
      <c r="D3675" s="13"/>
      <c r="E3675" s="13"/>
    </row>
    <row r="3676" spans="1:5" x14ac:dyDescent="0.3">
      <c r="A3676" s="13"/>
      <c r="B3676" s="13"/>
      <c r="C3676" s="13"/>
      <c r="D3676" s="13"/>
      <c r="E3676" s="13"/>
    </row>
    <row r="3677" spans="1:5" x14ac:dyDescent="0.3">
      <c r="A3677" s="13"/>
      <c r="B3677" s="13"/>
      <c r="C3677" s="13"/>
      <c r="D3677" s="13"/>
      <c r="E3677" s="13"/>
    </row>
    <row r="3678" spans="1:5" x14ac:dyDescent="0.3">
      <c r="A3678" s="13"/>
      <c r="B3678" s="13"/>
      <c r="C3678" s="13"/>
      <c r="D3678" s="13"/>
      <c r="E3678" s="13"/>
    </row>
    <row r="3679" spans="1:5" x14ac:dyDescent="0.3">
      <c r="A3679" s="13"/>
      <c r="B3679" s="13"/>
      <c r="C3679" s="13"/>
      <c r="D3679" s="13"/>
      <c r="E3679" s="13"/>
    </row>
    <row r="3680" spans="1:5" x14ac:dyDescent="0.3">
      <c r="A3680" s="13"/>
      <c r="B3680" s="13"/>
      <c r="C3680" s="13"/>
      <c r="D3680" s="13"/>
      <c r="E3680" s="13"/>
    </row>
    <row r="3681" spans="1:5" x14ac:dyDescent="0.3">
      <c r="A3681" s="13"/>
      <c r="B3681" s="13"/>
      <c r="C3681" s="13"/>
      <c r="D3681" s="13"/>
      <c r="E3681" s="13"/>
    </row>
    <row r="3682" spans="1:5" x14ac:dyDescent="0.3">
      <c r="A3682" s="13"/>
      <c r="B3682" s="13"/>
      <c r="C3682" s="13"/>
      <c r="D3682" s="13"/>
      <c r="E3682" s="13"/>
    </row>
    <row r="3683" spans="1:5" x14ac:dyDescent="0.3">
      <c r="A3683" s="13"/>
      <c r="B3683" s="13"/>
      <c r="C3683" s="13"/>
      <c r="D3683" s="13"/>
      <c r="E3683" s="13"/>
    </row>
    <row r="3684" spans="1:5" x14ac:dyDescent="0.3">
      <c r="A3684" s="13"/>
      <c r="B3684" s="13"/>
      <c r="C3684" s="13"/>
      <c r="D3684" s="13"/>
      <c r="E3684" s="13"/>
    </row>
    <row r="3685" spans="1:5" x14ac:dyDescent="0.3">
      <c r="A3685" s="13"/>
      <c r="B3685" s="13"/>
      <c r="C3685" s="13"/>
      <c r="D3685" s="13"/>
      <c r="E3685" s="13"/>
    </row>
    <row r="3686" spans="1:5" x14ac:dyDescent="0.3">
      <c r="A3686" s="13"/>
      <c r="B3686" s="13"/>
      <c r="C3686" s="13"/>
      <c r="D3686" s="13"/>
      <c r="E3686" s="13"/>
    </row>
    <row r="3687" spans="1:5" x14ac:dyDescent="0.3">
      <c r="A3687" s="13"/>
      <c r="B3687" s="13"/>
      <c r="C3687" s="13"/>
      <c r="D3687" s="13"/>
      <c r="E3687" s="13"/>
    </row>
    <row r="3688" spans="1:5" x14ac:dyDescent="0.3">
      <c r="A3688" s="13"/>
      <c r="B3688" s="13"/>
      <c r="C3688" s="13"/>
      <c r="D3688" s="13"/>
      <c r="E3688" s="13"/>
    </row>
    <row r="3689" spans="1:5" x14ac:dyDescent="0.3">
      <c r="A3689" s="13"/>
      <c r="B3689" s="13"/>
      <c r="C3689" s="13"/>
      <c r="D3689" s="13"/>
      <c r="E3689" s="13"/>
    </row>
    <row r="3690" spans="1:5" x14ac:dyDescent="0.3">
      <c r="A3690" s="13"/>
      <c r="B3690" s="13"/>
      <c r="C3690" s="13"/>
      <c r="D3690" s="13"/>
      <c r="E3690" s="13"/>
    </row>
    <row r="3691" spans="1:5" x14ac:dyDescent="0.3">
      <c r="A3691" s="13"/>
      <c r="B3691" s="13"/>
      <c r="C3691" s="13"/>
      <c r="D3691" s="13"/>
      <c r="E3691" s="13"/>
    </row>
    <row r="3692" spans="1:5" x14ac:dyDescent="0.3">
      <c r="A3692" s="13"/>
      <c r="B3692" s="13"/>
      <c r="C3692" s="13"/>
      <c r="D3692" s="13"/>
      <c r="E3692" s="13"/>
    </row>
    <row r="3693" spans="1:5" x14ac:dyDescent="0.3">
      <c r="A3693" s="13"/>
      <c r="B3693" s="13"/>
      <c r="C3693" s="13"/>
      <c r="D3693" s="13"/>
      <c r="E3693" s="13"/>
    </row>
    <row r="3694" spans="1:5" x14ac:dyDescent="0.3">
      <c r="A3694" s="13"/>
      <c r="B3694" s="13"/>
      <c r="C3694" s="13"/>
      <c r="D3694" s="13"/>
      <c r="E3694" s="13"/>
    </row>
    <row r="3695" spans="1:5" x14ac:dyDescent="0.3">
      <c r="A3695" s="13"/>
      <c r="B3695" s="13"/>
      <c r="C3695" s="13"/>
      <c r="D3695" s="13"/>
      <c r="E3695" s="13"/>
    </row>
    <row r="3696" spans="1:5" x14ac:dyDescent="0.3">
      <c r="A3696" s="13"/>
      <c r="B3696" s="13"/>
      <c r="C3696" s="13"/>
      <c r="D3696" s="13"/>
      <c r="E3696" s="13"/>
    </row>
    <row r="3697" spans="1:5" x14ac:dyDescent="0.3">
      <c r="A3697" s="13"/>
      <c r="B3697" s="13"/>
      <c r="C3697" s="13"/>
      <c r="D3697" s="13"/>
      <c r="E3697" s="13"/>
    </row>
    <row r="3698" spans="1:5" x14ac:dyDescent="0.3">
      <c r="A3698" s="13"/>
      <c r="B3698" s="13"/>
      <c r="C3698" s="13"/>
      <c r="D3698" s="13"/>
      <c r="E3698" s="13"/>
    </row>
    <row r="3699" spans="1:5" x14ac:dyDescent="0.3">
      <c r="A3699" s="13"/>
      <c r="B3699" s="13"/>
      <c r="C3699" s="13"/>
      <c r="D3699" s="13"/>
      <c r="E3699" s="13"/>
    </row>
    <row r="3700" spans="1:5" x14ac:dyDescent="0.3">
      <c r="A3700" s="13"/>
      <c r="B3700" s="13"/>
      <c r="C3700" s="13"/>
      <c r="D3700" s="13"/>
      <c r="E3700" s="13"/>
    </row>
    <row r="3701" spans="1:5" x14ac:dyDescent="0.3">
      <c r="A3701" s="13"/>
      <c r="B3701" s="13"/>
      <c r="C3701" s="13"/>
      <c r="D3701" s="13"/>
      <c r="E3701" s="13"/>
    </row>
    <row r="3702" spans="1:5" x14ac:dyDescent="0.3">
      <c r="A3702" s="13"/>
      <c r="B3702" s="13"/>
      <c r="C3702" s="13"/>
      <c r="D3702" s="13"/>
      <c r="E3702" s="13"/>
    </row>
    <row r="3703" spans="1:5" x14ac:dyDescent="0.3">
      <c r="A3703" s="13"/>
      <c r="B3703" s="13"/>
      <c r="C3703" s="13"/>
      <c r="D3703" s="13"/>
      <c r="E3703" s="13"/>
    </row>
    <row r="3704" spans="1:5" x14ac:dyDescent="0.3">
      <c r="A3704" s="13"/>
      <c r="B3704" s="13"/>
      <c r="C3704" s="13"/>
      <c r="D3704" s="13"/>
      <c r="E3704" s="13"/>
    </row>
    <row r="3705" spans="1:5" x14ac:dyDescent="0.3">
      <c r="A3705" s="13"/>
      <c r="B3705" s="13"/>
      <c r="C3705" s="13"/>
      <c r="D3705" s="13"/>
      <c r="E3705" s="13"/>
    </row>
    <row r="3706" spans="1:5" x14ac:dyDescent="0.3">
      <c r="A3706" s="13"/>
      <c r="B3706" s="13"/>
      <c r="C3706" s="13"/>
      <c r="D3706" s="13"/>
      <c r="E3706" s="13"/>
    </row>
    <row r="3707" spans="1:5" x14ac:dyDescent="0.3">
      <c r="A3707" s="13"/>
      <c r="B3707" s="13"/>
      <c r="C3707" s="13"/>
      <c r="D3707" s="13"/>
      <c r="E3707" s="13"/>
    </row>
    <row r="3708" spans="1:5" x14ac:dyDescent="0.3">
      <c r="A3708" s="13"/>
      <c r="B3708" s="13"/>
      <c r="C3708" s="13"/>
      <c r="D3708" s="13"/>
      <c r="E3708" s="13"/>
    </row>
    <row r="3709" spans="1:5" x14ac:dyDescent="0.3">
      <c r="A3709" s="13"/>
      <c r="B3709" s="13"/>
      <c r="C3709" s="13"/>
      <c r="D3709" s="13"/>
      <c r="E3709" s="13"/>
    </row>
    <row r="3710" spans="1:5" x14ac:dyDescent="0.3">
      <c r="A3710" s="13"/>
      <c r="B3710" s="13"/>
      <c r="C3710" s="13"/>
      <c r="D3710" s="13"/>
      <c r="E3710" s="13"/>
    </row>
    <row r="3711" spans="1:5" x14ac:dyDescent="0.3">
      <c r="A3711" s="13"/>
      <c r="B3711" s="13"/>
      <c r="C3711" s="13"/>
      <c r="D3711" s="13"/>
      <c r="E3711" s="13"/>
    </row>
    <row r="3712" spans="1:5" x14ac:dyDescent="0.3">
      <c r="A3712" s="13"/>
      <c r="B3712" s="13"/>
      <c r="C3712" s="13"/>
      <c r="D3712" s="13"/>
      <c r="E3712" s="13"/>
    </row>
    <row r="3713" spans="1:5" x14ac:dyDescent="0.3">
      <c r="A3713" s="13"/>
      <c r="B3713" s="13"/>
      <c r="C3713" s="13"/>
      <c r="D3713" s="13"/>
      <c r="E3713" s="13"/>
    </row>
    <row r="3714" spans="1:5" x14ac:dyDescent="0.3">
      <c r="A3714" s="13"/>
      <c r="B3714" s="13"/>
      <c r="C3714" s="13"/>
      <c r="D3714" s="13"/>
      <c r="E3714" s="13"/>
    </row>
    <row r="3715" spans="1:5" x14ac:dyDescent="0.3">
      <c r="A3715" s="13"/>
      <c r="B3715" s="13"/>
      <c r="C3715" s="13"/>
      <c r="D3715" s="13"/>
      <c r="E3715" s="13"/>
    </row>
    <row r="3716" spans="1:5" x14ac:dyDescent="0.3">
      <c r="A3716" s="13"/>
      <c r="B3716" s="13"/>
      <c r="C3716" s="13"/>
      <c r="D3716" s="13"/>
      <c r="E3716" s="13"/>
    </row>
    <row r="3717" spans="1:5" x14ac:dyDescent="0.3">
      <c r="A3717" s="13"/>
      <c r="B3717" s="13"/>
      <c r="C3717" s="13"/>
      <c r="D3717" s="13"/>
      <c r="E3717" s="13"/>
    </row>
    <row r="3718" spans="1:5" x14ac:dyDescent="0.3">
      <c r="A3718" s="13"/>
      <c r="B3718" s="13"/>
      <c r="C3718" s="13"/>
      <c r="D3718" s="13"/>
      <c r="E3718" s="13"/>
    </row>
    <row r="3719" spans="1:5" x14ac:dyDescent="0.3">
      <c r="A3719" s="13"/>
      <c r="B3719" s="13"/>
      <c r="C3719" s="13"/>
      <c r="D3719" s="13"/>
      <c r="E3719" s="13"/>
    </row>
    <row r="3720" spans="1:5" x14ac:dyDescent="0.3">
      <c r="A3720" s="13"/>
      <c r="B3720" s="13"/>
      <c r="C3720" s="13"/>
      <c r="D3720" s="13"/>
      <c r="E3720" s="13"/>
    </row>
    <row r="3721" spans="1:5" x14ac:dyDescent="0.3">
      <c r="A3721" s="13"/>
      <c r="B3721" s="13"/>
      <c r="C3721" s="13"/>
      <c r="D3721" s="13"/>
      <c r="E3721" s="13"/>
    </row>
    <row r="3722" spans="1:5" x14ac:dyDescent="0.3">
      <c r="A3722" s="13"/>
      <c r="B3722" s="13"/>
      <c r="C3722" s="13"/>
      <c r="D3722" s="13"/>
      <c r="E3722" s="13"/>
    </row>
    <row r="3723" spans="1:5" x14ac:dyDescent="0.3">
      <c r="A3723" s="13"/>
      <c r="B3723" s="13"/>
      <c r="C3723" s="13"/>
      <c r="D3723" s="13"/>
      <c r="E3723" s="13"/>
    </row>
    <row r="3724" spans="1:5" x14ac:dyDescent="0.3">
      <c r="A3724" s="13"/>
      <c r="B3724" s="13"/>
      <c r="C3724" s="13"/>
      <c r="D3724" s="13"/>
      <c r="E3724" s="13"/>
    </row>
    <row r="3725" spans="1:5" x14ac:dyDescent="0.3">
      <c r="A3725" s="13"/>
      <c r="B3725" s="13"/>
      <c r="C3725" s="13"/>
      <c r="D3725" s="13"/>
      <c r="E3725" s="13"/>
    </row>
    <row r="3726" spans="1:5" x14ac:dyDescent="0.3">
      <c r="A3726" s="13"/>
      <c r="B3726" s="13"/>
      <c r="C3726" s="13"/>
      <c r="D3726" s="13"/>
      <c r="E3726" s="13"/>
    </row>
    <row r="3727" spans="1:5" x14ac:dyDescent="0.3">
      <c r="A3727" s="13"/>
      <c r="B3727" s="13"/>
      <c r="C3727" s="13"/>
      <c r="D3727" s="13"/>
      <c r="E3727" s="13"/>
    </row>
    <row r="3728" spans="1:5" x14ac:dyDescent="0.3">
      <c r="A3728" s="13"/>
      <c r="B3728" s="13"/>
      <c r="C3728" s="13"/>
      <c r="D3728" s="13"/>
      <c r="E3728" s="13"/>
    </row>
    <row r="3729" spans="1:5" x14ac:dyDescent="0.3">
      <c r="A3729" s="13"/>
      <c r="B3729" s="13"/>
      <c r="C3729" s="13"/>
      <c r="D3729" s="13"/>
      <c r="E3729" s="13"/>
    </row>
    <row r="3730" spans="1:5" x14ac:dyDescent="0.3">
      <c r="A3730" s="13"/>
      <c r="B3730" s="13"/>
      <c r="C3730" s="13"/>
      <c r="D3730" s="13"/>
      <c r="E3730" s="13"/>
    </row>
    <row r="3731" spans="1:5" x14ac:dyDescent="0.3">
      <c r="A3731" s="13"/>
      <c r="B3731" s="13"/>
      <c r="C3731" s="13"/>
      <c r="D3731" s="13"/>
      <c r="E3731" s="13"/>
    </row>
    <row r="3732" spans="1:5" x14ac:dyDescent="0.3">
      <c r="A3732" s="13"/>
      <c r="B3732" s="13"/>
      <c r="C3732" s="13"/>
      <c r="D3732" s="13"/>
      <c r="E3732" s="13"/>
    </row>
    <row r="3733" spans="1:5" x14ac:dyDescent="0.3">
      <c r="A3733" s="13"/>
      <c r="B3733" s="13"/>
      <c r="C3733" s="13"/>
      <c r="D3733" s="13"/>
      <c r="E3733" s="13"/>
    </row>
    <row r="3734" spans="1:5" x14ac:dyDescent="0.3">
      <c r="A3734" s="13"/>
      <c r="B3734" s="13"/>
      <c r="C3734" s="13"/>
      <c r="D3734" s="13"/>
      <c r="E3734" s="13"/>
    </row>
    <row r="3735" spans="1:5" x14ac:dyDescent="0.3">
      <c r="A3735" s="13"/>
      <c r="B3735" s="13"/>
      <c r="C3735" s="13"/>
      <c r="D3735" s="13"/>
      <c r="E3735" s="13"/>
    </row>
    <row r="3736" spans="1:5" x14ac:dyDescent="0.3">
      <c r="A3736" s="13"/>
      <c r="B3736" s="13"/>
      <c r="C3736" s="13"/>
      <c r="D3736" s="13"/>
      <c r="E3736" s="13"/>
    </row>
    <row r="3737" spans="1:5" x14ac:dyDescent="0.3">
      <c r="A3737" s="13"/>
      <c r="B3737" s="13"/>
      <c r="C3737" s="13"/>
      <c r="D3737" s="13"/>
      <c r="E3737" s="13"/>
    </row>
    <row r="3738" spans="1:5" x14ac:dyDescent="0.3">
      <c r="A3738" s="13"/>
      <c r="B3738" s="13"/>
      <c r="C3738" s="13"/>
      <c r="D3738" s="13"/>
      <c r="E3738" s="13"/>
    </row>
    <row r="3739" spans="1:5" x14ac:dyDescent="0.3">
      <c r="A3739" s="13"/>
      <c r="B3739" s="13"/>
      <c r="C3739" s="13"/>
      <c r="D3739" s="13"/>
      <c r="E3739" s="13"/>
    </row>
    <row r="3740" spans="1:5" x14ac:dyDescent="0.3">
      <c r="A3740" s="13"/>
      <c r="B3740" s="13"/>
      <c r="C3740" s="13"/>
      <c r="D3740" s="13"/>
      <c r="E3740" s="13"/>
    </row>
    <row r="3741" spans="1:5" x14ac:dyDescent="0.3">
      <c r="A3741" s="13"/>
      <c r="B3741" s="13"/>
      <c r="C3741" s="13"/>
      <c r="D3741" s="13"/>
      <c r="E3741" s="13"/>
    </row>
    <row r="3742" spans="1:5" x14ac:dyDescent="0.3">
      <c r="A3742" s="13"/>
      <c r="B3742" s="13"/>
      <c r="C3742" s="13"/>
      <c r="D3742" s="13"/>
      <c r="E3742" s="13"/>
    </row>
    <row r="3743" spans="1:5" x14ac:dyDescent="0.3">
      <c r="A3743" s="13"/>
      <c r="B3743" s="13"/>
      <c r="C3743" s="13"/>
      <c r="D3743" s="13"/>
      <c r="E3743" s="13"/>
    </row>
    <row r="3744" spans="1:5" x14ac:dyDescent="0.3">
      <c r="A3744" s="13"/>
      <c r="B3744" s="13"/>
      <c r="C3744" s="13"/>
      <c r="D3744" s="13"/>
      <c r="E3744" s="13"/>
    </row>
    <row r="3745" spans="1:5" x14ac:dyDescent="0.3">
      <c r="A3745" s="13"/>
      <c r="B3745" s="13"/>
      <c r="C3745" s="13"/>
      <c r="D3745" s="13"/>
      <c r="E3745" s="13"/>
    </row>
    <row r="3746" spans="1:5" x14ac:dyDescent="0.3">
      <c r="A3746" s="13"/>
      <c r="B3746" s="13"/>
      <c r="C3746" s="13"/>
      <c r="D3746" s="13"/>
      <c r="E3746" s="13"/>
    </row>
    <row r="3747" spans="1:5" x14ac:dyDescent="0.3">
      <c r="A3747" s="13"/>
      <c r="B3747" s="13"/>
      <c r="C3747" s="13"/>
      <c r="D3747" s="13"/>
      <c r="E3747" s="13"/>
    </row>
    <row r="3748" spans="1:5" x14ac:dyDescent="0.3">
      <c r="A3748" s="13"/>
      <c r="B3748" s="13"/>
      <c r="C3748" s="13"/>
      <c r="D3748" s="13"/>
      <c r="E3748" s="13"/>
    </row>
    <row r="3749" spans="1:5" x14ac:dyDescent="0.3">
      <c r="A3749" s="13"/>
      <c r="B3749" s="13"/>
      <c r="C3749" s="13"/>
      <c r="D3749" s="13"/>
      <c r="E3749" s="13"/>
    </row>
    <row r="3750" spans="1:5" x14ac:dyDescent="0.3">
      <c r="A3750" s="13"/>
      <c r="B3750" s="13"/>
      <c r="C3750" s="13"/>
      <c r="D3750" s="13"/>
      <c r="E3750" s="13"/>
    </row>
    <row r="3751" spans="1:5" x14ac:dyDescent="0.3">
      <c r="A3751" s="13"/>
      <c r="B3751" s="13"/>
      <c r="C3751" s="13"/>
      <c r="D3751" s="13"/>
      <c r="E3751" s="13"/>
    </row>
    <row r="3752" spans="1:5" x14ac:dyDescent="0.3">
      <c r="A3752" s="13"/>
      <c r="B3752" s="13"/>
      <c r="C3752" s="13"/>
      <c r="D3752" s="13"/>
      <c r="E3752" s="13"/>
    </row>
    <row r="3753" spans="1:5" x14ac:dyDescent="0.3">
      <c r="A3753" s="13"/>
      <c r="B3753" s="13"/>
      <c r="C3753" s="13"/>
      <c r="D3753" s="13"/>
      <c r="E3753" s="13"/>
    </row>
    <row r="3754" spans="1:5" x14ac:dyDescent="0.3">
      <c r="A3754" s="13"/>
      <c r="B3754" s="13"/>
      <c r="C3754" s="13"/>
      <c r="D3754" s="13"/>
      <c r="E3754" s="13"/>
    </row>
    <row r="3755" spans="1:5" x14ac:dyDescent="0.3">
      <c r="A3755" s="13"/>
      <c r="B3755" s="13"/>
      <c r="C3755" s="13"/>
      <c r="D3755" s="13"/>
      <c r="E3755" s="13"/>
    </row>
    <row r="3756" spans="1:5" x14ac:dyDescent="0.3">
      <c r="A3756" s="13"/>
      <c r="B3756" s="13"/>
      <c r="C3756" s="13"/>
      <c r="D3756" s="13"/>
      <c r="E3756" s="13"/>
    </row>
    <row r="3757" spans="1:5" x14ac:dyDescent="0.3">
      <c r="A3757" s="13"/>
      <c r="B3757" s="13"/>
      <c r="C3757" s="13"/>
      <c r="D3757" s="13"/>
      <c r="E3757" s="13"/>
    </row>
    <row r="3758" spans="1:5" x14ac:dyDescent="0.3">
      <c r="A3758" s="13"/>
      <c r="B3758" s="13"/>
      <c r="C3758" s="13"/>
      <c r="D3758" s="13"/>
      <c r="E3758" s="13"/>
    </row>
    <row r="3759" spans="1:5" x14ac:dyDescent="0.3">
      <c r="A3759" s="13"/>
      <c r="B3759" s="13"/>
      <c r="C3759" s="13"/>
      <c r="D3759" s="13"/>
      <c r="E3759" s="13"/>
    </row>
    <row r="3760" spans="1:5" x14ac:dyDescent="0.3">
      <c r="A3760" s="13"/>
      <c r="B3760" s="13"/>
      <c r="C3760" s="13"/>
      <c r="D3760" s="13"/>
      <c r="E3760" s="13"/>
    </row>
    <row r="3761" spans="1:5" x14ac:dyDescent="0.3">
      <c r="A3761" s="13"/>
      <c r="B3761" s="13"/>
      <c r="C3761" s="13"/>
      <c r="D3761" s="13"/>
      <c r="E3761" s="13"/>
    </row>
    <row r="3762" spans="1:5" x14ac:dyDescent="0.3">
      <c r="A3762" s="13"/>
      <c r="B3762" s="13"/>
      <c r="C3762" s="13"/>
      <c r="D3762" s="13"/>
      <c r="E3762" s="13"/>
    </row>
    <row r="3763" spans="1:5" x14ac:dyDescent="0.3">
      <c r="A3763" s="13"/>
      <c r="B3763" s="13"/>
      <c r="C3763" s="13"/>
      <c r="D3763" s="13"/>
      <c r="E3763" s="13"/>
    </row>
    <row r="3764" spans="1:5" x14ac:dyDescent="0.3">
      <c r="A3764" s="13"/>
      <c r="B3764" s="13"/>
      <c r="C3764" s="13"/>
      <c r="D3764" s="13"/>
      <c r="E3764" s="13"/>
    </row>
    <row r="3765" spans="1:5" x14ac:dyDescent="0.3">
      <c r="A3765" s="13"/>
      <c r="B3765" s="13"/>
      <c r="C3765" s="13"/>
      <c r="D3765" s="13"/>
      <c r="E3765" s="13"/>
    </row>
    <row r="3766" spans="1:5" x14ac:dyDescent="0.3">
      <c r="A3766" s="13"/>
      <c r="B3766" s="13"/>
      <c r="C3766" s="13"/>
      <c r="D3766" s="13"/>
      <c r="E3766" s="13"/>
    </row>
    <row r="3767" spans="1:5" x14ac:dyDescent="0.3">
      <c r="A3767" s="13"/>
      <c r="B3767" s="13"/>
      <c r="C3767" s="13"/>
      <c r="D3767" s="13"/>
      <c r="E3767" s="13"/>
    </row>
    <row r="3768" spans="1:5" x14ac:dyDescent="0.3">
      <c r="A3768" s="13"/>
      <c r="B3768" s="13"/>
      <c r="C3768" s="13"/>
      <c r="D3768" s="13"/>
      <c r="E3768" s="13"/>
    </row>
    <row r="3769" spans="1:5" x14ac:dyDescent="0.3">
      <c r="A3769" s="13"/>
      <c r="B3769" s="13"/>
      <c r="C3769" s="13"/>
      <c r="D3769" s="13"/>
      <c r="E3769" s="13"/>
    </row>
    <row r="3770" spans="1:5" x14ac:dyDescent="0.3">
      <c r="A3770" s="13"/>
      <c r="B3770" s="13"/>
      <c r="C3770" s="13"/>
      <c r="D3770" s="13"/>
      <c r="E3770" s="13"/>
    </row>
    <row r="3771" spans="1:5" x14ac:dyDescent="0.3">
      <c r="A3771" s="13"/>
      <c r="B3771" s="13"/>
      <c r="C3771" s="13"/>
      <c r="D3771" s="13"/>
      <c r="E3771" s="13"/>
    </row>
    <row r="3772" spans="1:5" x14ac:dyDescent="0.3">
      <c r="A3772" s="13"/>
      <c r="B3772" s="13"/>
      <c r="C3772" s="13"/>
      <c r="D3772" s="13"/>
      <c r="E3772" s="13"/>
    </row>
    <row r="3773" spans="1:5" x14ac:dyDescent="0.3">
      <c r="A3773" s="13"/>
      <c r="B3773" s="13"/>
      <c r="C3773" s="13"/>
      <c r="D3773" s="13"/>
      <c r="E3773" s="13"/>
    </row>
    <row r="3774" spans="1:5" x14ac:dyDescent="0.3">
      <c r="A3774" s="13"/>
      <c r="B3774" s="13"/>
      <c r="C3774" s="13"/>
      <c r="D3774" s="13"/>
      <c r="E3774" s="13"/>
    </row>
    <row r="3775" spans="1:5" x14ac:dyDescent="0.3">
      <c r="A3775" s="13"/>
      <c r="B3775" s="13"/>
      <c r="C3775" s="13"/>
      <c r="D3775" s="13"/>
      <c r="E3775" s="13"/>
    </row>
    <row r="3776" spans="1:5" x14ac:dyDescent="0.3">
      <c r="A3776" s="13"/>
      <c r="B3776" s="13"/>
      <c r="C3776" s="13"/>
      <c r="D3776" s="13"/>
      <c r="E3776" s="13"/>
    </row>
    <row r="3777" spans="1:5" x14ac:dyDescent="0.3">
      <c r="A3777" s="13"/>
      <c r="B3777" s="13"/>
      <c r="C3777" s="13"/>
      <c r="D3777" s="13"/>
      <c r="E3777" s="13"/>
    </row>
    <row r="3778" spans="1:5" x14ac:dyDescent="0.3">
      <c r="A3778" s="13"/>
      <c r="B3778" s="13"/>
      <c r="C3778" s="13"/>
      <c r="D3778" s="13"/>
      <c r="E3778" s="13"/>
    </row>
    <row r="3779" spans="1:5" x14ac:dyDescent="0.3">
      <c r="A3779" s="13"/>
      <c r="B3779" s="13"/>
      <c r="C3779" s="13"/>
      <c r="D3779" s="13"/>
      <c r="E3779" s="13"/>
    </row>
    <row r="3780" spans="1:5" x14ac:dyDescent="0.3">
      <c r="A3780" s="13"/>
      <c r="B3780" s="13"/>
      <c r="C3780" s="13"/>
      <c r="D3780" s="13"/>
      <c r="E3780" s="13"/>
    </row>
    <row r="3781" spans="1:5" x14ac:dyDescent="0.3">
      <c r="A3781" s="13"/>
      <c r="B3781" s="13"/>
      <c r="C3781" s="13"/>
      <c r="D3781" s="13"/>
      <c r="E3781" s="13"/>
    </row>
    <row r="3782" spans="1:5" x14ac:dyDescent="0.3">
      <c r="A3782" s="13"/>
      <c r="B3782" s="13"/>
      <c r="C3782" s="13"/>
      <c r="D3782" s="13"/>
      <c r="E3782" s="13"/>
    </row>
    <row r="3783" spans="1:5" x14ac:dyDescent="0.3">
      <c r="A3783" s="13"/>
      <c r="B3783" s="13"/>
      <c r="C3783" s="13"/>
      <c r="D3783" s="13"/>
      <c r="E3783" s="13"/>
    </row>
    <row r="3784" spans="1:5" x14ac:dyDescent="0.3">
      <c r="A3784" s="13"/>
      <c r="B3784" s="13"/>
      <c r="C3784" s="13"/>
      <c r="D3784" s="13"/>
      <c r="E3784" s="13"/>
    </row>
    <row r="3785" spans="1:5" x14ac:dyDescent="0.3">
      <c r="A3785" s="13"/>
      <c r="B3785" s="13"/>
      <c r="C3785" s="13"/>
      <c r="D3785" s="13"/>
      <c r="E3785" s="13"/>
    </row>
    <row r="3786" spans="1:5" x14ac:dyDescent="0.3">
      <c r="A3786" s="13"/>
      <c r="B3786" s="13"/>
      <c r="C3786" s="13"/>
      <c r="D3786" s="13"/>
      <c r="E3786" s="13"/>
    </row>
    <row r="3787" spans="1:5" x14ac:dyDescent="0.3">
      <c r="A3787" s="13"/>
      <c r="B3787" s="13"/>
      <c r="C3787" s="13"/>
      <c r="D3787" s="13"/>
      <c r="E3787" s="13"/>
    </row>
    <row r="3788" spans="1:5" x14ac:dyDescent="0.3">
      <c r="A3788" s="13"/>
      <c r="B3788" s="13"/>
      <c r="C3788" s="13"/>
      <c r="D3788" s="13"/>
      <c r="E3788" s="13"/>
    </row>
    <row r="3789" spans="1:5" x14ac:dyDescent="0.3">
      <c r="A3789" s="13"/>
      <c r="B3789" s="13"/>
      <c r="C3789" s="13"/>
      <c r="D3789" s="13"/>
      <c r="E3789" s="13"/>
    </row>
    <row r="3790" spans="1:5" x14ac:dyDescent="0.3">
      <c r="A3790" s="13"/>
      <c r="B3790" s="13"/>
      <c r="C3790" s="13"/>
      <c r="D3790" s="13"/>
      <c r="E3790" s="13"/>
    </row>
    <row r="3791" spans="1:5" x14ac:dyDescent="0.3">
      <c r="A3791" s="13"/>
      <c r="B3791" s="13"/>
      <c r="C3791" s="13"/>
      <c r="D3791" s="13"/>
      <c r="E3791" s="13"/>
    </row>
    <row r="3792" spans="1:5" x14ac:dyDescent="0.3">
      <c r="A3792" s="13"/>
      <c r="B3792" s="13"/>
      <c r="C3792" s="13"/>
      <c r="D3792" s="13"/>
      <c r="E3792" s="13"/>
    </row>
    <row r="3793" spans="1:5" x14ac:dyDescent="0.3">
      <c r="A3793" s="13"/>
      <c r="B3793" s="13"/>
      <c r="C3793" s="13"/>
      <c r="D3793" s="13"/>
      <c r="E3793" s="13"/>
    </row>
    <row r="3794" spans="1:5" x14ac:dyDescent="0.3">
      <c r="A3794" s="13"/>
      <c r="B3794" s="13"/>
      <c r="C3794" s="13"/>
      <c r="D3794" s="13"/>
      <c r="E3794" s="13"/>
    </row>
    <row r="3795" spans="1:5" x14ac:dyDescent="0.3">
      <c r="A3795" s="13"/>
      <c r="B3795" s="13"/>
      <c r="C3795" s="13"/>
      <c r="D3795" s="13"/>
      <c r="E3795" s="13"/>
    </row>
    <row r="3796" spans="1:5" x14ac:dyDescent="0.3">
      <c r="A3796" s="13"/>
      <c r="B3796" s="13"/>
      <c r="C3796" s="13"/>
      <c r="D3796" s="13"/>
      <c r="E3796" s="13"/>
    </row>
    <row r="3797" spans="1:5" x14ac:dyDescent="0.3">
      <c r="A3797" s="13"/>
      <c r="B3797" s="13"/>
      <c r="C3797" s="13"/>
      <c r="D3797" s="13"/>
      <c r="E3797" s="13"/>
    </row>
    <row r="3798" spans="1:5" x14ac:dyDescent="0.3">
      <c r="A3798" s="13"/>
      <c r="B3798" s="13"/>
      <c r="C3798" s="13"/>
      <c r="D3798" s="13"/>
      <c r="E3798" s="13"/>
    </row>
    <row r="3799" spans="1:5" x14ac:dyDescent="0.3">
      <c r="A3799" s="13"/>
      <c r="B3799" s="13"/>
      <c r="C3799" s="13"/>
      <c r="D3799" s="13"/>
      <c r="E3799" s="13"/>
    </row>
    <row r="3800" spans="1:5" x14ac:dyDescent="0.3">
      <c r="A3800" s="13"/>
      <c r="B3800" s="13"/>
      <c r="C3800" s="13"/>
      <c r="D3800" s="13"/>
      <c r="E3800" s="13"/>
    </row>
    <row r="3801" spans="1:5" x14ac:dyDescent="0.3">
      <c r="A3801" s="13"/>
      <c r="B3801" s="13"/>
      <c r="C3801" s="13"/>
      <c r="D3801" s="13"/>
      <c r="E3801" s="13"/>
    </row>
    <row r="3802" spans="1:5" x14ac:dyDescent="0.3">
      <c r="A3802" s="13"/>
      <c r="B3802" s="13"/>
      <c r="C3802" s="13"/>
      <c r="D3802" s="13"/>
      <c r="E3802" s="13"/>
    </row>
    <row r="3803" spans="1:5" x14ac:dyDescent="0.3">
      <c r="A3803" s="13"/>
      <c r="B3803" s="13"/>
      <c r="C3803" s="13"/>
      <c r="D3803" s="13"/>
      <c r="E3803" s="13"/>
    </row>
    <row r="3804" spans="1:5" x14ac:dyDescent="0.3">
      <c r="A3804" s="13"/>
      <c r="B3804" s="13"/>
      <c r="C3804" s="13"/>
      <c r="D3804" s="13"/>
      <c r="E3804" s="13"/>
    </row>
    <row r="3805" spans="1:5" x14ac:dyDescent="0.3">
      <c r="A3805" s="13"/>
      <c r="B3805" s="13"/>
      <c r="C3805" s="13"/>
      <c r="D3805" s="13"/>
      <c r="E3805" s="13"/>
    </row>
    <row r="3806" spans="1:5" x14ac:dyDescent="0.3">
      <c r="A3806" s="13"/>
      <c r="B3806" s="13"/>
      <c r="C3806" s="13"/>
      <c r="D3806" s="13"/>
      <c r="E3806" s="13"/>
    </row>
    <row r="3807" spans="1:5" x14ac:dyDescent="0.3">
      <c r="A3807" s="13"/>
      <c r="B3807" s="13"/>
      <c r="C3807" s="13"/>
      <c r="D3807" s="13"/>
      <c r="E3807" s="13"/>
    </row>
    <row r="3808" spans="1:5" x14ac:dyDescent="0.3">
      <c r="A3808" s="13"/>
      <c r="B3808" s="13"/>
      <c r="C3808" s="13"/>
      <c r="D3808" s="13"/>
      <c r="E3808" s="13"/>
    </row>
    <row r="3809" spans="1:5" x14ac:dyDescent="0.3">
      <c r="A3809" s="13"/>
      <c r="B3809" s="13"/>
      <c r="C3809" s="13"/>
      <c r="D3809" s="13"/>
      <c r="E3809" s="13"/>
    </row>
    <row r="3810" spans="1:5" x14ac:dyDescent="0.3">
      <c r="A3810" s="13"/>
      <c r="B3810" s="13"/>
      <c r="C3810" s="13"/>
      <c r="D3810" s="13"/>
      <c r="E3810" s="13"/>
    </row>
    <row r="3811" spans="1:5" x14ac:dyDescent="0.3">
      <c r="A3811" s="13"/>
      <c r="B3811" s="13"/>
      <c r="C3811" s="13"/>
      <c r="D3811" s="13"/>
      <c r="E3811" s="13"/>
    </row>
    <row r="3812" spans="1:5" x14ac:dyDescent="0.3">
      <c r="A3812" s="13"/>
      <c r="B3812" s="13"/>
      <c r="C3812" s="13"/>
      <c r="D3812" s="13"/>
      <c r="E3812" s="13"/>
    </row>
    <row r="3813" spans="1:5" x14ac:dyDescent="0.3">
      <c r="A3813" s="13"/>
      <c r="B3813" s="13"/>
      <c r="C3813" s="13"/>
      <c r="D3813" s="13"/>
      <c r="E3813" s="13"/>
    </row>
    <row r="3814" spans="1:5" x14ac:dyDescent="0.3">
      <c r="A3814" s="13"/>
      <c r="B3814" s="13"/>
      <c r="C3814" s="13"/>
      <c r="D3814" s="13"/>
      <c r="E3814" s="13"/>
    </row>
    <row r="3815" spans="1:5" x14ac:dyDescent="0.3">
      <c r="A3815" s="13"/>
      <c r="B3815" s="13"/>
      <c r="C3815" s="13"/>
      <c r="D3815" s="13"/>
      <c r="E3815" s="13"/>
    </row>
    <row r="3816" spans="1:5" x14ac:dyDescent="0.3">
      <c r="A3816" s="13"/>
      <c r="B3816" s="13"/>
      <c r="C3816" s="13"/>
      <c r="D3816" s="13"/>
      <c r="E3816" s="13"/>
    </row>
    <row r="3817" spans="1:5" x14ac:dyDescent="0.3">
      <c r="A3817" s="13"/>
      <c r="B3817" s="13"/>
      <c r="C3817" s="13"/>
      <c r="D3817" s="13"/>
      <c r="E3817" s="13"/>
    </row>
    <row r="3818" spans="1:5" x14ac:dyDescent="0.3">
      <c r="A3818" s="13"/>
      <c r="B3818" s="13"/>
      <c r="C3818" s="13"/>
      <c r="D3818" s="13"/>
      <c r="E3818" s="13"/>
    </row>
    <row r="3819" spans="1:5" x14ac:dyDescent="0.3">
      <c r="A3819" s="13"/>
      <c r="B3819" s="13"/>
      <c r="C3819" s="13"/>
      <c r="D3819" s="13"/>
      <c r="E3819" s="13"/>
    </row>
    <row r="3820" spans="1:5" x14ac:dyDescent="0.3">
      <c r="A3820" s="13"/>
      <c r="B3820" s="13"/>
      <c r="C3820" s="13"/>
      <c r="D3820" s="13"/>
      <c r="E3820" s="13"/>
    </row>
    <row r="3821" spans="1:5" x14ac:dyDescent="0.3">
      <c r="A3821" s="13"/>
      <c r="B3821" s="13"/>
      <c r="C3821" s="13"/>
      <c r="D3821" s="13"/>
      <c r="E3821" s="13"/>
    </row>
    <row r="3822" spans="1:5" x14ac:dyDescent="0.3">
      <c r="A3822" s="13"/>
      <c r="B3822" s="13"/>
      <c r="C3822" s="13"/>
      <c r="D3822" s="13"/>
      <c r="E3822" s="13"/>
    </row>
    <row r="3823" spans="1:5" x14ac:dyDescent="0.3">
      <c r="A3823" s="13"/>
      <c r="B3823" s="13"/>
      <c r="C3823" s="13"/>
      <c r="D3823" s="13"/>
      <c r="E3823" s="13"/>
    </row>
    <row r="3824" spans="1:5" x14ac:dyDescent="0.3">
      <c r="A3824" s="13"/>
      <c r="B3824" s="13"/>
      <c r="C3824" s="13"/>
      <c r="D3824" s="13"/>
      <c r="E3824" s="13"/>
    </row>
    <row r="3825" spans="1:5" x14ac:dyDescent="0.3">
      <c r="A3825" s="13"/>
      <c r="B3825" s="13"/>
      <c r="C3825" s="13"/>
      <c r="D3825" s="13"/>
      <c r="E3825" s="13"/>
    </row>
    <row r="3826" spans="1:5" x14ac:dyDescent="0.3">
      <c r="A3826" s="13"/>
      <c r="B3826" s="13"/>
      <c r="C3826" s="13"/>
      <c r="D3826" s="13"/>
      <c r="E3826" s="13"/>
    </row>
    <row r="3827" spans="1:5" x14ac:dyDescent="0.3">
      <c r="A3827" s="13"/>
      <c r="B3827" s="13"/>
      <c r="C3827" s="13"/>
      <c r="D3827" s="13"/>
      <c r="E3827" s="13"/>
    </row>
    <row r="3828" spans="1:5" x14ac:dyDescent="0.3">
      <c r="A3828" s="13"/>
      <c r="B3828" s="13"/>
      <c r="C3828" s="13"/>
      <c r="D3828" s="13"/>
      <c r="E3828" s="13"/>
    </row>
    <row r="3829" spans="1:5" x14ac:dyDescent="0.3">
      <c r="A3829" s="13"/>
      <c r="B3829" s="13"/>
      <c r="C3829" s="13"/>
      <c r="D3829" s="13"/>
      <c r="E3829" s="13"/>
    </row>
    <row r="3830" spans="1:5" x14ac:dyDescent="0.3">
      <c r="A3830" s="13"/>
      <c r="B3830" s="13"/>
      <c r="C3830" s="13"/>
      <c r="D3830" s="13"/>
      <c r="E3830" s="13"/>
    </row>
    <row r="3831" spans="1:5" x14ac:dyDescent="0.3">
      <c r="A3831" s="13"/>
      <c r="B3831" s="13"/>
      <c r="C3831" s="13"/>
      <c r="D3831" s="13"/>
      <c r="E3831" s="13"/>
    </row>
    <row r="3832" spans="1:5" x14ac:dyDescent="0.3">
      <c r="A3832" s="13"/>
      <c r="B3832" s="13"/>
      <c r="C3832" s="13"/>
      <c r="D3832" s="13"/>
      <c r="E3832" s="13"/>
    </row>
    <row r="3833" spans="1:5" x14ac:dyDescent="0.3">
      <c r="A3833" s="13"/>
      <c r="B3833" s="13"/>
      <c r="C3833" s="13"/>
      <c r="D3833" s="13"/>
      <c r="E3833" s="13"/>
    </row>
    <row r="3834" spans="1:5" x14ac:dyDescent="0.3">
      <c r="A3834" s="13"/>
      <c r="B3834" s="13"/>
      <c r="C3834" s="13"/>
      <c r="D3834" s="13"/>
      <c r="E3834" s="13"/>
    </row>
    <row r="3835" spans="1:5" x14ac:dyDescent="0.3">
      <c r="A3835" s="13"/>
      <c r="B3835" s="13"/>
      <c r="C3835" s="13"/>
      <c r="D3835" s="13"/>
      <c r="E3835" s="13"/>
    </row>
    <row r="3836" spans="1:5" x14ac:dyDescent="0.3">
      <c r="A3836" s="13"/>
      <c r="B3836" s="13"/>
      <c r="C3836" s="13"/>
      <c r="D3836" s="13"/>
      <c r="E3836" s="13"/>
    </row>
    <row r="3837" spans="1:5" x14ac:dyDescent="0.3">
      <c r="A3837" s="13"/>
      <c r="B3837" s="13"/>
      <c r="C3837" s="13"/>
      <c r="D3837" s="13"/>
      <c r="E3837" s="13"/>
    </row>
    <row r="3838" spans="1:5" x14ac:dyDescent="0.3">
      <c r="A3838" s="13"/>
      <c r="B3838" s="13"/>
      <c r="C3838" s="13"/>
      <c r="D3838" s="13"/>
      <c r="E3838" s="13"/>
    </row>
    <row r="3839" spans="1:5" x14ac:dyDescent="0.3">
      <c r="A3839" s="13"/>
      <c r="B3839" s="13"/>
      <c r="C3839" s="13"/>
      <c r="D3839" s="13"/>
      <c r="E3839" s="13"/>
    </row>
    <row r="3840" spans="1:5" x14ac:dyDescent="0.3">
      <c r="A3840" s="13"/>
      <c r="B3840" s="13"/>
      <c r="C3840" s="13"/>
      <c r="D3840" s="13"/>
      <c r="E3840" s="13"/>
    </row>
    <row r="3841" spans="1:5" x14ac:dyDescent="0.3">
      <c r="A3841" s="13"/>
      <c r="B3841" s="13"/>
      <c r="C3841" s="13"/>
      <c r="D3841" s="13"/>
      <c r="E3841" s="13"/>
    </row>
    <row r="3842" spans="1:5" x14ac:dyDescent="0.3">
      <c r="A3842" s="13"/>
      <c r="B3842" s="13"/>
      <c r="C3842" s="13"/>
      <c r="D3842" s="13"/>
      <c r="E3842" s="13"/>
    </row>
    <row r="3843" spans="1:5" x14ac:dyDescent="0.3">
      <c r="A3843" s="13"/>
      <c r="B3843" s="13"/>
      <c r="C3843" s="13"/>
      <c r="D3843" s="13"/>
      <c r="E3843" s="13"/>
    </row>
    <row r="3844" spans="1:5" x14ac:dyDescent="0.3">
      <c r="A3844" s="13"/>
      <c r="B3844" s="13"/>
      <c r="C3844" s="13"/>
      <c r="D3844" s="13"/>
      <c r="E3844" s="13"/>
    </row>
    <row r="3845" spans="1:5" x14ac:dyDescent="0.3">
      <c r="A3845" s="13"/>
      <c r="B3845" s="13"/>
      <c r="C3845" s="13"/>
      <c r="D3845" s="13"/>
      <c r="E3845" s="13"/>
    </row>
    <row r="3846" spans="1:5" x14ac:dyDescent="0.3">
      <c r="A3846" s="13"/>
      <c r="B3846" s="13"/>
      <c r="C3846" s="13"/>
      <c r="D3846" s="13"/>
      <c r="E3846" s="13"/>
    </row>
    <row r="3847" spans="1:5" x14ac:dyDescent="0.3">
      <c r="A3847" s="13"/>
      <c r="B3847" s="13"/>
      <c r="C3847" s="13"/>
      <c r="D3847" s="13"/>
      <c r="E3847" s="13"/>
    </row>
    <row r="3848" spans="1:5" x14ac:dyDescent="0.3">
      <c r="A3848" s="13"/>
      <c r="B3848" s="13"/>
      <c r="C3848" s="13"/>
      <c r="D3848" s="13"/>
      <c r="E3848" s="13"/>
    </row>
    <row r="3849" spans="1:5" x14ac:dyDescent="0.3">
      <c r="A3849" s="13"/>
      <c r="B3849" s="13"/>
      <c r="C3849" s="13"/>
      <c r="D3849" s="13"/>
      <c r="E3849" s="13"/>
    </row>
    <row r="3850" spans="1:5" x14ac:dyDescent="0.3">
      <c r="A3850" s="13"/>
      <c r="B3850" s="13"/>
      <c r="C3850" s="13"/>
      <c r="D3850" s="13"/>
      <c r="E3850" s="13"/>
    </row>
    <row r="3851" spans="1:5" x14ac:dyDescent="0.3">
      <c r="A3851" s="13"/>
      <c r="B3851" s="13"/>
      <c r="C3851" s="13"/>
      <c r="D3851" s="13"/>
      <c r="E3851" s="13"/>
    </row>
    <row r="3852" spans="1:5" x14ac:dyDescent="0.3">
      <c r="A3852" s="13"/>
      <c r="B3852" s="13"/>
      <c r="C3852" s="13"/>
      <c r="D3852" s="13"/>
      <c r="E3852" s="13"/>
    </row>
    <row r="3853" spans="1:5" x14ac:dyDescent="0.3">
      <c r="A3853" s="13"/>
      <c r="B3853" s="13"/>
      <c r="C3853" s="13"/>
      <c r="D3853" s="13"/>
      <c r="E3853" s="13"/>
    </row>
    <row r="3854" spans="1:5" x14ac:dyDescent="0.3">
      <c r="A3854" s="13"/>
      <c r="B3854" s="13"/>
      <c r="C3854" s="13"/>
      <c r="D3854" s="13"/>
      <c r="E3854" s="13"/>
    </row>
    <row r="3855" spans="1:5" x14ac:dyDescent="0.3">
      <c r="A3855" s="13"/>
      <c r="B3855" s="13"/>
      <c r="C3855" s="13"/>
      <c r="D3855" s="13"/>
      <c r="E3855" s="13"/>
    </row>
    <row r="3856" spans="1:5" x14ac:dyDescent="0.3">
      <c r="A3856" s="13"/>
      <c r="B3856" s="13"/>
      <c r="C3856" s="13"/>
      <c r="D3856" s="13"/>
      <c r="E3856" s="13"/>
    </row>
    <row r="3857" spans="1:5" x14ac:dyDescent="0.3">
      <c r="A3857" s="13"/>
      <c r="B3857" s="13"/>
      <c r="C3857" s="13"/>
      <c r="D3857" s="13"/>
      <c r="E3857" s="13"/>
    </row>
    <row r="3858" spans="1:5" x14ac:dyDescent="0.3">
      <c r="A3858" s="13"/>
      <c r="B3858" s="13"/>
      <c r="C3858" s="13"/>
      <c r="D3858" s="13"/>
      <c r="E3858" s="13"/>
    </row>
    <row r="3859" spans="1:5" x14ac:dyDescent="0.3">
      <c r="A3859" s="13"/>
      <c r="B3859" s="13"/>
      <c r="C3859" s="13"/>
      <c r="D3859" s="13"/>
      <c r="E3859" s="13"/>
    </row>
    <row r="3860" spans="1:5" x14ac:dyDescent="0.3">
      <c r="A3860" s="13"/>
      <c r="B3860" s="13"/>
      <c r="C3860" s="13"/>
      <c r="D3860" s="13"/>
      <c r="E3860" s="13"/>
    </row>
    <row r="3861" spans="1:5" x14ac:dyDescent="0.3">
      <c r="A3861" s="13"/>
      <c r="B3861" s="13"/>
      <c r="C3861" s="13"/>
      <c r="D3861" s="13"/>
      <c r="E3861" s="13"/>
    </row>
    <row r="3862" spans="1:5" x14ac:dyDescent="0.3">
      <c r="A3862" s="13"/>
      <c r="B3862" s="13"/>
      <c r="C3862" s="13"/>
      <c r="D3862" s="13"/>
      <c r="E3862" s="13"/>
    </row>
    <row r="3863" spans="1:5" x14ac:dyDescent="0.3">
      <c r="A3863" s="13"/>
      <c r="B3863" s="13"/>
      <c r="C3863" s="13"/>
      <c r="D3863" s="13"/>
      <c r="E3863" s="13"/>
    </row>
    <row r="3864" spans="1:5" x14ac:dyDescent="0.3">
      <c r="A3864" s="13"/>
      <c r="B3864" s="13"/>
      <c r="C3864" s="13"/>
      <c r="D3864" s="13"/>
      <c r="E3864" s="13"/>
    </row>
    <row r="3865" spans="1:5" x14ac:dyDescent="0.3">
      <c r="A3865" s="13"/>
      <c r="B3865" s="13"/>
      <c r="C3865" s="13"/>
      <c r="D3865" s="13"/>
      <c r="E3865" s="13"/>
    </row>
    <row r="3866" spans="1:5" x14ac:dyDescent="0.3">
      <c r="A3866" s="13"/>
      <c r="B3866" s="13"/>
      <c r="C3866" s="13"/>
      <c r="D3866" s="13"/>
      <c r="E3866" s="13"/>
    </row>
    <row r="3867" spans="1:5" x14ac:dyDescent="0.3">
      <c r="A3867" s="13"/>
      <c r="B3867" s="13"/>
      <c r="C3867" s="13"/>
      <c r="D3867" s="13"/>
      <c r="E3867" s="13"/>
    </row>
    <row r="3868" spans="1:5" x14ac:dyDescent="0.3">
      <c r="A3868" s="13"/>
      <c r="B3868" s="13"/>
      <c r="C3868" s="13"/>
      <c r="D3868" s="13"/>
      <c r="E3868" s="13"/>
    </row>
    <row r="3869" spans="1:5" x14ac:dyDescent="0.3">
      <c r="A3869" s="13"/>
      <c r="B3869" s="13"/>
      <c r="C3869" s="13"/>
      <c r="D3869" s="13"/>
      <c r="E3869" s="13"/>
    </row>
    <row r="3870" spans="1:5" x14ac:dyDescent="0.3">
      <c r="A3870" s="13"/>
      <c r="B3870" s="13"/>
      <c r="C3870" s="13"/>
      <c r="D3870" s="13"/>
      <c r="E3870" s="13"/>
    </row>
    <row r="3871" spans="1:5" x14ac:dyDescent="0.3">
      <c r="A3871" s="13"/>
      <c r="B3871" s="13"/>
      <c r="C3871" s="13"/>
      <c r="D3871" s="13"/>
      <c r="E3871" s="13"/>
    </row>
    <row r="3872" spans="1:5" x14ac:dyDescent="0.3">
      <c r="A3872" s="13"/>
      <c r="B3872" s="13"/>
      <c r="C3872" s="13"/>
      <c r="D3872" s="13"/>
      <c r="E3872" s="13"/>
    </row>
    <row r="3873" spans="1:5" x14ac:dyDescent="0.3">
      <c r="A3873" s="13"/>
      <c r="B3873" s="13"/>
      <c r="C3873" s="13"/>
      <c r="D3873" s="13"/>
      <c r="E3873" s="13"/>
    </row>
    <row r="3874" spans="1:5" x14ac:dyDescent="0.3">
      <c r="A3874" s="13"/>
      <c r="B3874" s="13"/>
      <c r="C3874" s="13"/>
      <c r="D3874" s="13"/>
      <c r="E3874" s="13"/>
    </row>
    <row r="3875" spans="1:5" x14ac:dyDescent="0.3">
      <c r="A3875" s="13"/>
      <c r="B3875" s="13"/>
      <c r="C3875" s="13"/>
      <c r="D3875" s="13"/>
      <c r="E3875" s="13"/>
    </row>
    <row r="3876" spans="1:5" x14ac:dyDescent="0.3">
      <c r="A3876" s="13"/>
      <c r="B3876" s="13"/>
      <c r="C3876" s="13"/>
      <c r="D3876" s="13"/>
      <c r="E3876" s="13"/>
    </row>
    <row r="3877" spans="1:5" x14ac:dyDescent="0.3">
      <c r="A3877" s="13"/>
      <c r="B3877" s="13"/>
      <c r="C3877" s="13"/>
      <c r="D3877" s="13"/>
      <c r="E3877" s="13"/>
    </row>
    <row r="3878" spans="1:5" x14ac:dyDescent="0.3">
      <c r="A3878" s="13"/>
      <c r="B3878" s="13"/>
      <c r="C3878" s="13"/>
      <c r="D3878" s="13"/>
      <c r="E3878" s="13"/>
    </row>
    <row r="3879" spans="1:5" x14ac:dyDescent="0.3">
      <c r="A3879" s="13"/>
      <c r="B3879" s="13"/>
      <c r="C3879" s="13"/>
      <c r="D3879" s="13"/>
      <c r="E3879" s="13"/>
    </row>
    <row r="3880" spans="1:5" x14ac:dyDescent="0.3">
      <c r="A3880" s="13"/>
      <c r="B3880" s="13"/>
      <c r="C3880" s="13"/>
      <c r="D3880" s="13"/>
      <c r="E3880" s="13"/>
    </row>
    <row r="3881" spans="1:5" x14ac:dyDescent="0.3">
      <c r="A3881" s="13"/>
      <c r="B3881" s="13"/>
      <c r="C3881" s="13"/>
      <c r="D3881" s="13"/>
      <c r="E3881" s="13"/>
    </row>
    <row r="3882" spans="1:5" x14ac:dyDescent="0.3">
      <c r="A3882" s="13"/>
      <c r="B3882" s="13"/>
      <c r="C3882" s="13"/>
      <c r="D3882" s="13"/>
      <c r="E3882" s="13"/>
    </row>
    <row r="3883" spans="1:5" x14ac:dyDescent="0.3">
      <c r="A3883" s="13"/>
      <c r="B3883" s="13"/>
      <c r="C3883" s="13"/>
      <c r="D3883" s="13"/>
      <c r="E3883" s="13"/>
    </row>
    <row r="3884" spans="1:5" x14ac:dyDescent="0.3">
      <c r="A3884" s="13"/>
      <c r="B3884" s="13"/>
      <c r="C3884" s="13"/>
      <c r="D3884" s="13"/>
      <c r="E3884" s="13"/>
    </row>
    <row r="3885" spans="1:5" x14ac:dyDescent="0.3">
      <c r="A3885" s="13"/>
      <c r="B3885" s="13"/>
      <c r="C3885" s="13"/>
      <c r="D3885" s="13"/>
      <c r="E3885" s="13"/>
    </row>
    <row r="3886" spans="1:5" x14ac:dyDescent="0.3">
      <c r="A3886" s="13"/>
      <c r="B3886" s="13"/>
      <c r="C3886" s="13"/>
      <c r="D3886" s="13"/>
      <c r="E3886" s="13"/>
    </row>
    <row r="3887" spans="1:5" x14ac:dyDescent="0.3">
      <c r="A3887" s="13"/>
      <c r="B3887" s="13"/>
      <c r="C3887" s="13"/>
      <c r="D3887" s="13"/>
      <c r="E3887" s="13"/>
    </row>
    <row r="3888" spans="1:5" x14ac:dyDescent="0.3">
      <c r="A3888" s="13"/>
      <c r="B3888" s="13"/>
      <c r="C3888" s="13"/>
      <c r="D3888" s="13"/>
      <c r="E3888" s="13"/>
    </row>
    <row r="3889" spans="1:5" x14ac:dyDescent="0.3">
      <c r="A3889" s="13"/>
      <c r="B3889" s="13"/>
      <c r="C3889" s="13"/>
      <c r="D3889" s="13"/>
      <c r="E3889" s="13"/>
    </row>
    <row r="3890" spans="1:5" x14ac:dyDescent="0.3">
      <c r="A3890" s="13"/>
      <c r="B3890" s="13"/>
      <c r="C3890" s="13"/>
      <c r="D3890" s="13"/>
      <c r="E3890" s="13"/>
    </row>
    <row r="3891" spans="1:5" x14ac:dyDescent="0.3">
      <c r="A3891" s="13"/>
      <c r="B3891" s="13"/>
      <c r="C3891" s="13"/>
      <c r="D3891" s="13"/>
      <c r="E3891" s="13"/>
    </row>
    <row r="3892" spans="1:5" x14ac:dyDescent="0.3">
      <c r="A3892" s="13"/>
      <c r="B3892" s="13"/>
      <c r="C3892" s="13"/>
      <c r="D3892" s="13"/>
      <c r="E3892" s="13"/>
    </row>
    <row r="3893" spans="1:5" x14ac:dyDescent="0.3">
      <c r="A3893" s="13"/>
      <c r="B3893" s="13"/>
      <c r="C3893" s="13"/>
      <c r="D3893" s="13"/>
      <c r="E3893" s="13"/>
    </row>
    <row r="3894" spans="1:5" x14ac:dyDescent="0.3">
      <c r="A3894" s="13"/>
      <c r="B3894" s="13"/>
      <c r="C3894" s="13"/>
      <c r="D3894" s="13"/>
      <c r="E3894" s="13"/>
    </row>
    <row r="3895" spans="1:5" x14ac:dyDescent="0.3">
      <c r="A3895" s="13"/>
      <c r="B3895" s="13"/>
      <c r="C3895" s="13"/>
      <c r="D3895" s="13"/>
      <c r="E3895" s="13"/>
    </row>
    <row r="3896" spans="1:5" x14ac:dyDescent="0.3">
      <c r="A3896" s="13"/>
      <c r="B3896" s="13"/>
      <c r="C3896" s="13"/>
      <c r="D3896" s="13"/>
      <c r="E3896" s="13"/>
    </row>
    <row r="3897" spans="1:5" x14ac:dyDescent="0.3">
      <c r="A3897" s="13"/>
      <c r="B3897" s="13"/>
      <c r="C3897" s="13"/>
      <c r="D3897" s="13"/>
      <c r="E3897" s="13"/>
    </row>
    <row r="3898" spans="1:5" x14ac:dyDescent="0.3">
      <c r="A3898" s="13"/>
      <c r="B3898" s="13"/>
      <c r="C3898" s="13"/>
      <c r="D3898" s="13"/>
      <c r="E3898" s="13"/>
    </row>
    <row r="3899" spans="1:5" x14ac:dyDescent="0.3">
      <c r="A3899" s="13"/>
      <c r="B3899" s="13"/>
      <c r="C3899" s="13"/>
      <c r="D3899" s="13"/>
      <c r="E3899" s="13"/>
    </row>
    <row r="3900" spans="1:5" x14ac:dyDescent="0.3">
      <c r="A3900" s="13"/>
      <c r="B3900" s="13"/>
      <c r="C3900" s="13"/>
      <c r="D3900" s="13"/>
      <c r="E3900" s="13"/>
    </row>
    <row r="3901" spans="1:5" x14ac:dyDescent="0.3">
      <c r="A3901" s="13"/>
      <c r="B3901" s="13"/>
      <c r="C3901" s="13"/>
      <c r="D3901" s="13"/>
      <c r="E3901" s="13"/>
    </row>
    <row r="3902" spans="1:5" x14ac:dyDescent="0.3">
      <c r="A3902" s="13"/>
      <c r="B3902" s="13"/>
      <c r="C3902" s="13"/>
      <c r="D3902" s="13"/>
      <c r="E3902" s="13"/>
    </row>
    <row r="3903" spans="1:5" x14ac:dyDescent="0.3">
      <c r="A3903" s="13"/>
      <c r="B3903" s="13"/>
      <c r="C3903" s="13"/>
      <c r="D3903" s="13"/>
      <c r="E3903" s="13"/>
    </row>
    <row r="3904" spans="1:5" x14ac:dyDescent="0.3">
      <c r="A3904" s="13"/>
      <c r="B3904" s="13"/>
      <c r="C3904" s="13"/>
      <c r="D3904" s="13"/>
      <c r="E3904" s="13"/>
    </row>
    <row r="3905" spans="1:5" x14ac:dyDescent="0.3">
      <c r="A3905" s="13"/>
      <c r="B3905" s="13"/>
      <c r="C3905" s="13"/>
      <c r="D3905" s="13"/>
      <c r="E3905" s="13"/>
    </row>
    <row r="3906" spans="1:5" x14ac:dyDescent="0.3">
      <c r="A3906" s="13"/>
      <c r="B3906" s="13"/>
      <c r="C3906" s="13"/>
      <c r="D3906" s="13"/>
      <c r="E3906" s="13"/>
    </row>
    <row r="3907" spans="1:5" x14ac:dyDescent="0.3">
      <c r="A3907" s="13"/>
      <c r="B3907" s="13"/>
      <c r="C3907" s="13"/>
      <c r="D3907" s="13"/>
      <c r="E3907" s="13"/>
    </row>
    <row r="3908" spans="1:5" x14ac:dyDescent="0.3">
      <c r="A3908" s="13"/>
      <c r="B3908" s="13"/>
      <c r="C3908" s="13"/>
      <c r="D3908" s="13"/>
      <c r="E3908" s="13"/>
    </row>
    <row r="3909" spans="1:5" x14ac:dyDescent="0.3">
      <c r="A3909" s="13"/>
      <c r="B3909" s="13"/>
      <c r="C3909" s="13"/>
      <c r="D3909" s="13"/>
      <c r="E3909" s="13"/>
    </row>
    <row r="3910" spans="1:5" x14ac:dyDescent="0.3">
      <c r="A3910" s="13"/>
      <c r="B3910" s="13"/>
      <c r="C3910" s="13"/>
      <c r="D3910" s="13"/>
      <c r="E3910" s="13"/>
    </row>
    <row r="3911" spans="1:5" x14ac:dyDescent="0.3">
      <c r="A3911" s="13"/>
      <c r="B3911" s="13"/>
      <c r="C3911" s="13"/>
      <c r="D3911" s="13"/>
      <c r="E3911" s="13"/>
    </row>
    <row r="3912" spans="1:5" x14ac:dyDescent="0.3">
      <c r="A3912" s="13"/>
      <c r="B3912" s="13"/>
      <c r="C3912" s="13"/>
      <c r="D3912" s="13"/>
      <c r="E3912" s="13"/>
    </row>
    <row r="3913" spans="1:5" x14ac:dyDescent="0.3">
      <c r="A3913" s="13"/>
      <c r="B3913" s="13"/>
      <c r="C3913" s="13"/>
      <c r="D3913" s="13"/>
      <c r="E3913" s="13"/>
    </row>
    <row r="3914" spans="1:5" x14ac:dyDescent="0.3">
      <c r="A3914" s="13"/>
      <c r="B3914" s="13"/>
      <c r="C3914" s="13"/>
      <c r="D3914" s="13"/>
      <c r="E3914" s="13"/>
    </row>
    <row r="3915" spans="1:5" x14ac:dyDescent="0.3">
      <c r="A3915" s="13"/>
      <c r="B3915" s="13"/>
      <c r="C3915" s="13"/>
      <c r="D3915" s="13"/>
      <c r="E3915" s="13"/>
    </row>
    <row r="3916" spans="1:5" x14ac:dyDescent="0.3">
      <c r="A3916" s="13"/>
      <c r="B3916" s="13"/>
      <c r="C3916" s="13"/>
      <c r="D3916" s="13"/>
      <c r="E3916" s="13"/>
    </row>
    <row r="3917" spans="1:5" x14ac:dyDescent="0.3">
      <c r="A3917" s="13"/>
      <c r="B3917" s="13"/>
      <c r="C3917" s="13"/>
      <c r="D3917" s="13"/>
      <c r="E3917" s="13"/>
    </row>
    <row r="3918" spans="1:5" x14ac:dyDescent="0.3">
      <c r="A3918" s="13"/>
      <c r="B3918" s="13"/>
      <c r="C3918" s="13"/>
      <c r="D3918" s="13"/>
      <c r="E3918" s="13"/>
    </row>
    <row r="3919" spans="1:5" x14ac:dyDescent="0.3">
      <c r="A3919" s="13"/>
      <c r="B3919" s="13"/>
      <c r="C3919" s="13"/>
      <c r="D3919" s="13"/>
      <c r="E3919" s="13"/>
    </row>
    <row r="3920" spans="1:5" x14ac:dyDescent="0.3">
      <c r="A3920" s="13"/>
      <c r="B3920" s="13"/>
      <c r="C3920" s="13"/>
      <c r="D3920" s="13"/>
      <c r="E3920" s="13"/>
    </row>
    <row r="3921" spans="1:5" x14ac:dyDescent="0.3">
      <c r="A3921" s="13"/>
      <c r="B3921" s="13"/>
      <c r="C3921" s="13"/>
      <c r="D3921" s="13"/>
      <c r="E3921" s="13"/>
    </row>
    <row r="3922" spans="1:5" x14ac:dyDescent="0.3">
      <c r="A3922" s="13"/>
      <c r="B3922" s="13"/>
      <c r="C3922" s="13"/>
      <c r="D3922" s="13"/>
      <c r="E3922" s="13"/>
    </row>
    <row r="3923" spans="1:5" x14ac:dyDescent="0.3">
      <c r="A3923" s="13"/>
      <c r="B3923" s="13"/>
      <c r="C3923" s="13"/>
      <c r="D3923" s="13"/>
      <c r="E3923" s="13"/>
    </row>
    <row r="3924" spans="1:5" x14ac:dyDescent="0.3">
      <c r="A3924" s="13"/>
      <c r="B3924" s="13"/>
      <c r="C3924" s="13"/>
      <c r="D3924" s="13"/>
      <c r="E3924" s="13"/>
    </row>
    <row r="3925" spans="1:5" x14ac:dyDescent="0.3">
      <c r="A3925" s="13"/>
      <c r="B3925" s="13"/>
      <c r="C3925" s="13"/>
      <c r="D3925" s="13"/>
      <c r="E3925" s="13"/>
    </row>
    <row r="3926" spans="1:5" x14ac:dyDescent="0.3">
      <c r="A3926" s="13"/>
      <c r="B3926" s="13"/>
      <c r="C3926" s="13"/>
      <c r="D3926" s="13"/>
      <c r="E3926" s="13"/>
    </row>
    <row r="3927" spans="1:5" x14ac:dyDescent="0.3">
      <c r="A3927" s="13"/>
      <c r="B3927" s="13"/>
      <c r="C3927" s="13"/>
      <c r="D3927" s="13"/>
      <c r="E3927" s="13"/>
    </row>
    <row r="3928" spans="1:5" x14ac:dyDescent="0.3">
      <c r="A3928" s="13"/>
      <c r="B3928" s="13"/>
      <c r="C3928" s="13"/>
      <c r="D3928" s="13"/>
      <c r="E3928" s="13"/>
    </row>
    <row r="3929" spans="1:5" x14ac:dyDescent="0.3">
      <c r="A3929" s="13"/>
      <c r="B3929" s="13"/>
      <c r="C3929" s="13"/>
      <c r="D3929" s="13"/>
      <c r="E3929" s="13"/>
    </row>
    <row r="3930" spans="1:5" x14ac:dyDescent="0.3">
      <c r="A3930" s="13"/>
      <c r="B3930" s="13"/>
      <c r="C3930" s="13"/>
      <c r="D3930" s="13"/>
      <c r="E3930" s="13"/>
    </row>
    <row r="3931" spans="1:5" x14ac:dyDescent="0.3">
      <c r="A3931" s="13"/>
      <c r="B3931" s="13"/>
      <c r="C3931" s="13"/>
      <c r="D3931" s="13"/>
      <c r="E3931" s="13"/>
    </row>
    <row r="3932" spans="1:5" x14ac:dyDescent="0.3">
      <c r="A3932" s="13"/>
      <c r="B3932" s="13"/>
      <c r="C3932" s="13"/>
      <c r="D3932" s="13"/>
      <c r="E3932" s="13"/>
    </row>
    <row r="3933" spans="1:5" x14ac:dyDescent="0.3">
      <c r="A3933" s="13"/>
      <c r="B3933" s="13"/>
      <c r="C3933" s="13"/>
      <c r="D3933" s="13"/>
      <c r="E3933" s="13"/>
    </row>
    <row r="3934" spans="1:5" x14ac:dyDescent="0.3">
      <c r="A3934" s="13"/>
      <c r="B3934" s="13"/>
      <c r="C3934" s="13"/>
      <c r="D3934" s="13"/>
      <c r="E3934" s="13"/>
    </row>
    <row r="3935" spans="1:5" x14ac:dyDescent="0.3">
      <c r="A3935" s="13"/>
      <c r="B3935" s="13"/>
      <c r="C3935" s="13"/>
      <c r="D3935" s="13"/>
      <c r="E3935" s="13"/>
    </row>
    <row r="3936" spans="1:5" x14ac:dyDescent="0.3">
      <c r="A3936" s="13"/>
      <c r="B3936" s="13"/>
      <c r="C3936" s="13"/>
      <c r="D3936" s="13"/>
      <c r="E3936" s="13"/>
    </row>
    <row r="3937" spans="1:5" x14ac:dyDescent="0.3">
      <c r="A3937" s="13"/>
      <c r="B3937" s="13"/>
      <c r="C3937" s="13"/>
      <c r="D3937" s="13"/>
      <c r="E3937" s="13"/>
    </row>
    <row r="3938" spans="1:5" x14ac:dyDescent="0.3">
      <c r="A3938" s="13"/>
      <c r="B3938" s="13"/>
      <c r="C3938" s="13"/>
      <c r="D3938" s="13"/>
      <c r="E3938" s="13"/>
    </row>
    <row r="3939" spans="1:5" x14ac:dyDescent="0.3">
      <c r="A3939" s="13"/>
      <c r="B3939" s="13"/>
      <c r="C3939" s="13"/>
      <c r="D3939" s="13"/>
      <c r="E3939" s="13"/>
    </row>
    <row r="3940" spans="1:5" x14ac:dyDescent="0.3">
      <c r="A3940" s="13"/>
      <c r="B3940" s="13"/>
      <c r="C3940" s="13"/>
      <c r="D3940" s="13"/>
      <c r="E3940" s="13"/>
    </row>
    <row r="3941" spans="1:5" x14ac:dyDescent="0.3">
      <c r="A3941" s="13"/>
      <c r="B3941" s="13"/>
      <c r="C3941" s="13"/>
      <c r="D3941" s="13"/>
      <c r="E3941" s="13"/>
    </row>
    <row r="3942" spans="1:5" x14ac:dyDescent="0.3">
      <c r="A3942" s="13"/>
      <c r="B3942" s="13"/>
      <c r="C3942" s="13"/>
      <c r="D3942" s="13"/>
      <c r="E3942" s="13"/>
    </row>
    <row r="3943" spans="1:5" x14ac:dyDescent="0.3">
      <c r="A3943" s="13"/>
      <c r="B3943" s="13"/>
      <c r="C3943" s="13"/>
      <c r="D3943" s="13"/>
      <c r="E3943" s="13"/>
    </row>
    <row r="3944" spans="1:5" x14ac:dyDescent="0.3">
      <c r="A3944" s="13"/>
      <c r="B3944" s="13"/>
      <c r="C3944" s="13"/>
      <c r="D3944" s="13"/>
      <c r="E3944" s="13"/>
    </row>
    <row r="3945" spans="1:5" x14ac:dyDescent="0.3">
      <c r="A3945" s="13"/>
      <c r="B3945" s="13"/>
      <c r="C3945" s="13"/>
      <c r="D3945" s="13"/>
      <c r="E3945" s="13"/>
    </row>
    <row r="3946" spans="1:5" x14ac:dyDescent="0.3">
      <c r="A3946" s="13"/>
      <c r="B3946" s="13"/>
      <c r="C3946" s="13"/>
      <c r="D3946" s="13"/>
      <c r="E3946" s="13"/>
    </row>
    <row r="3947" spans="1:5" x14ac:dyDescent="0.3">
      <c r="A3947" s="13"/>
      <c r="B3947" s="13"/>
      <c r="C3947" s="13"/>
      <c r="D3947" s="13"/>
      <c r="E3947" s="13"/>
    </row>
    <row r="3948" spans="1:5" x14ac:dyDescent="0.3">
      <c r="A3948" s="13"/>
      <c r="B3948" s="13"/>
      <c r="C3948" s="13"/>
      <c r="D3948" s="13"/>
      <c r="E3948" s="13"/>
    </row>
    <row r="3949" spans="1:5" x14ac:dyDescent="0.3">
      <c r="A3949" s="13"/>
      <c r="B3949" s="13"/>
      <c r="C3949" s="13"/>
      <c r="D3949" s="13"/>
      <c r="E3949" s="13"/>
    </row>
    <row r="3950" spans="1:5" x14ac:dyDescent="0.3">
      <c r="A3950" s="13"/>
      <c r="B3950" s="13"/>
      <c r="C3950" s="13"/>
      <c r="D3950" s="13"/>
      <c r="E3950" s="13"/>
    </row>
    <row r="3951" spans="1:5" x14ac:dyDescent="0.3">
      <c r="A3951" s="13"/>
      <c r="B3951" s="13"/>
      <c r="C3951" s="13"/>
      <c r="D3951" s="13"/>
      <c r="E3951" s="13"/>
    </row>
    <row r="3952" spans="1:5" x14ac:dyDescent="0.3">
      <c r="A3952" s="13"/>
      <c r="B3952" s="13"/>
      <c r="C3952" s="13"/>
      <c r="D3952" s="13"/>
      <c r="E3952" s="13"/>
    </row>
    <row r="3953" spans="1:5" x14ac:dyDescent="0.3">
      <c r="A3953" s="13"/>
      <c r="B3953" s="13"/>
      <c r="C3953" s="13"/>
      <c r="D3953" s="13"/>
      <c r="E3953" s="13"/>
    </row>
    <row r="3954" spans="1:5" x14ac:dyDescent="0.3">
      <c r="A3954" s="13"/>
      <c r="B3954" s="13"/>
      <c r="C3954" s="13"/>
      <c r="D3954" s="13"/>
      <c r="E3954" s="13"/>
    </row>
    <row r="3955" spans="1:5" x14ac:dyDescent="0.3">
      <c r="A3955" s="13"/>
      <c r="B3955" s="13"/>
      <c r="C3955" s="13"/>
      <c r="D3955" s="13"/>
      <c r="E3955" s="13"/>
    </row>
    <row r="3956" spans="1:5" x14ac:dyDescent="0.3">
      <c r="A3956" s="13"/>
      <c r="B3956" s="13"/>
      <c r="C3956" s="13"/>
      <c r="D3956" s="13"/>
      <c r="E3956" s="13"/>
    </row>
    <row r="3957" spans="1:5" x14ac:dyDescent="0.3">
      <c r="A3957" s="13"/>
      <c r="B3957" s="13"/>
      <c r="C3957" s="13"/>
      <c r="D3957" s="13"/>
      <c r="E3957" s="13"/>
    </row>
    <row r="3958" spans="1:5" x14ac:dyDescent="0.3">
      <c r="A3958" s="13"/>
      <c r="B3958" s="13"/>
      <c r="C3958" s="13"/>
      <c r="D3958" s="13"/>
      <c r="E3958" s="13"/>
    </row>
    <row r="3959" spans="1:5" x14ac:dyDescent="0.3">
      <c r="A3959" s="13"/>
      <c r="B3959" s="13"/>
      <c r="C3959" s="13"/>
      <c r="D3959" s="13"/>
      <c r="E3959" s="13"/>
    </row>
    <row r="3960" spans="1:5" x14ac:dyDescent="0.3">
      <c r="A3960" s="13"/>
      <c r="B3960" s="13"/>
      <c r="C3960" s="13"/>
      <c r="D3960" s="13"/>
      <c r="E3960" s="13"/>
    </row>
    <row r="3961" spans="1:5" x14ac:dyDescent="0.3">
      <c r="A3961" s="13"/>
      <c r="B3961" s="13"/>
      <c r="C3961" s="13"/>
      <c r="D3961" s="13"/>
      <c r="E3961" s="13"/>
    </row>
    <row r="3962" spans="1:5" x14ac:dyDescent="0.3">
      <c r="A3962" s="13"/>
      <c r="B3962" s="13"/>
      <c r="C3962" s="13"/>
      <c r="D3962" s="13"/>
      <c r="E3962" s="13"/>
    </row>
    <row r="3963" spans="1:5" x14ac:dyDescent="0.3">
      <c r="A3963" s="13"/>
      <c r="B3963" s="13"/>
      <c r="C3963" s="13"/>
      <c r="D3963" s="13"/>
      <c r="E3963" s="13"/>
    </row>
    <row r="3964" spans="1:5" x14ac:dyDescent="0.3">
      <c r="A3964" s="13"/>
      <c r="B3964" s="13"/>
      <c r="C3964" s="13"/>
      <c r="D3964" s="13"/>
      <c r="E3964" s="13"/>
    </row>
    <row r="3965" spans="1:5" x14ac:dyDescent="0.3">
      <c r="A3965" s="13"/>
      <c r="B3965" s="13"/>
      <c r="C3965" s="13"/>
      <c r="D3965" s="13"/>
      <c r="E3965" s="13"/>
    </row>
    <row r="3966" spans="1:5" x14ac:dyDescent="0.3">
      <c r="A3966" s="13"/>
      <c r="B3966" s="13"/>
      <c r="C3966" s="13"/>
      <c r="D3966" s="13"/>
      <c r="E3966" s="13"/>
    </row>
    <row r="3967" spans="1:5" x14ac:dyDescent="0.3">
      <c r="A3967" s="13"/>
      <c r="B3967" s="13"/>
      <c r="C3967" s="13"/>
      <c r="D3967" s="13"/>
      <c r="E3967" s="13"/>
    </row>
    <row r="3968" spans="1:5" x14ac:dyDescent="0.3">
      <c r="A3968" s="13"/>
      <c r="B3968" s="13"/>
      <c r="C3968" s="13"/>
      <c r="D3968" s="13"/>
      <c r="E3968" s="13"/>
    </row>
    <row r="3969" spans="1:5" x14ac:dyDescent="0.3">
      <c r="A3969" s="13"/>
      <c r="B3969" s="13"/>
      <c r="C3969" s="13"/>
      <c r="D3969" s="13"/>
      <c r="E3969" s="13"/>
    </row>
    <row r="3970" spans="1:5" x14ac:dyDescent="0.3">
      <c r="A3970" s="13"/>
      <c r="B3970" s="13"/>
      <c r="C3970" s="13"/>
      <c r="D3970" s="13"/>
      <c r="E3970" s="13"/>
    </row>
    <row r="3971" spans="1:5" x14ac:dyDescent="0.3">
      <c r="A3971" s="13"/>
      <c r="B3971" s="13"/>
      <c r="C3971" s="13"/>
      <c r="D3971" s="13"/>
      <c r="E3971" s="13"/>
    </row>
    <row r="3972" spans="1:5" x14ac:dyDescent="0.3">
      <c r="A3972" s="13"/>
      <c r="B3972" s="13"/>
      <c r="C3972" s="13"/>
      <c r="D3972" s="13"/>
      <c r="E3972" s="13"/>
    </row>
    <row r="3973" spans="1:5" x14ac:dyDescent="0.3">
      <c r="A3973" s="13"/>
      <c r="B3973" s="13"/>
      <c r="C3973" s="13"/>
      <c r="D3973" s="13"/>
      <c r="E3973" s="13"/>
    </row>
    <row r="3974" spans="1:5" x14ac:dyDescent="0.3">
      <c r="A3974" s="13"/>
      <c r="B3974" s="13"/>
      <c r="C3974" s="13"/>
      <c r="D3974" s="13"/>
      <c r="E3974" s="13"/>
    </row>
    <row r="3975" spans="1:5" x14ac:dyDescent="0.3">
      <c r="A3975" s="13"/>
      <c r="B3975" s="13"/>
      <c r="C3975" s="13"/>
      <c r="D3975" s="13"/>
      <c r="E3975" s="13"/>
    </row>
    <row r="3976" spans="1:5" x14ac:dyDescent="0.3">
      <c r="A3976" s="13"/>
      <c r="B3976" s="13"/>
      <c r="C3976" s="13"/>
      <c r="D3976" s="13"/>
      <c r="E3976" s="13"/>
    </row>
    <row r="3977" spans="1:5" x14ac:dyDescent="0.3">
      <c r="A3977" s="13"/>
      <c r="B3977" s="13"/>
      <c r="C3977" s="13"/>
      <c r="D3977" s="13"/>
      <c r="E3977" s="13"/>
    </row>
    <row r="3978" spans="1:5" x14ac:dyDescent="0.3">
      <c r="A3978" s="13"/>
      <c r="B3978" s="13"/>
      <c r="C3978" s="13"/>
      <c r="D3978" s="13"/>
      <c r="E3978" s="13"/>
    </row>
    <row r="3979" spans="1:5" x14ac:dyDescent="0.3">
      <c r="A3979" s="13"/>
      <c r="B3979" s="13"/>
      <c r="C3979" s="13"/>
      <c r="D3979" s="13"/>
      <c r="E3979" s="13"/>
    </row>
    <row r="3980" spans="1:5" x14ac:dyDescent="0.3">
      <c r="A3980" s="13"/>
      <c r="B3980" s="13"/>
      <c r="C3980" s="13"/>
      <c r="D3980" s="13"/>
      <c r="E3980" s="13"/>
    </row>
    <row r="3981" spans="1:5" x14ac:dyDescent="0.3">
      <c r="A3981" s="13"/>
      <c r="B3981" s="13"/>
      <c r="C3981" s="13"/>
      <c r="D3981" s="13"/>
      <c r="E3981" s="13"/>
    </row>
    <row r="3982" spans="1:5" x14ac:dyDescent="0.3">
      <c r="A3982" s="13"/>
      <c r="B3982" s="13"/>
      <c r="C3982" s="13"/>
      <c r="D3982" s="13"/>
      <c r="E3982" s="13"/>
    </row>
    <row r="3983" spans="1:5" x14ac:dyDescent="0.3">
      <c r="A3983" s="13"/>
      <c r="B3983" s="13"/>
      <c r="C3983" s="13"/>
      <c r="D3983" s="13"/>
      <c r="E3983" s="13"/>
    </row>
    <row r="3984" spans="1:5" x14ac:dyDescent="0.3">
      <c r="A3984" s="13"/>
      <c r="B3984" s="13"/>
      <c r="C3984" s="13"/>
      <c r="D3984" s="13"/>
      <c r="E3984" s="13"/>
    </row>
    <row r="3985" spans="1:5" x14ac:dyDescent="0.3">
      <c r="A3985" s="13"/>
      <c r="B3985" s="13"/>
      <c r="C3985" s="13"/>
      <c r="D3985" s="13"/>
      <c r="E3985" s="13"/>
    </row>
    <row r="3986" spans="1:5" x14ac:dyDescent="0.3">
      <c r="A3986" s="13"/>
      <c r="B3986" s="13"/>
      <c r="C3986" s="13"/>
      <c r="D3986" s="13"/>
      <c r="E3986" s="13"/>
    </row>
    <row r="3987" spans="1:5" x14ac:dyDescent="0.3">
      <c r="A3987" s="13"/>
      <c r="B3987" s="13"/>
      <c r="C3987" s="13"/>
      <c r="D3987" s="13"/>
      <c r="E3987" s="13"/>
    </row>
    <row r="3988" spans="1:5" x14ac:dyDescent="0.3">
      <c r="A3988" s="13"/>
      <c r="B3988" s="13"/>
      <c r="C3988" s="13"/>
      <c r="D3988" s="13"/>
      <c r="E3988" s="13"/>
    </row>
    <row r="3989" spans="1:5" x14ac:dyDescent="0.3">
      <c r="A3989" s="13"/>
      <c r="B3989" s="13"/>
      <c r="C3989" s="13"/>
      <c r="D3989" s="13"/>
      <c r="E3989" s="13"/>
    </row>
    <row r="3990" spans="1:5" x14ac:dyDescent="0.3">
      <c r="A3990" s="13"/>
      <c r="B3990" s="13"/>
      <c r="C3990" s="13"/>
      <c r="D3990" s="13"/>
      <c r="E3990" s="13"/>
    </row>
    <row r="3991" spans="1:5" x14ac:dyDescent="0.3">
      <c r="A3991" s="13"/>
      <c r="B3991" s="13"/>
      <c r="C3991" s="13"/>
      <c r="D3991" s="13"/>
      <c r="E3991" s="13"/>
    </row>
    <row r="3992" spans="1:5" x14ac:dyDescent="0.3">
      <c r="A3992" s="13"/>
      <c r="B3992" s="13"/>
      <c r="C3992" s="13"/>
      <c r="D3992" s="13"/>
      <c r="E3992" s="13"/>
    </row>
    <row r="3993" spans="1:5" x14ac:dyDescent="0.3">
      <c r="A3993" s="13"/>
      <c r="B3993" s="13"/>
      <c r="C3993" s="13"/>
      <c r="D3993" s="13"/>
      <c r="E3993" s="13"/>
    </row>
    <row r="3994" spans="1:5" x14ac:dyDescent="0.3">
      <c r="A3994" s="13"/>
      <c r="B3994" s="13"/>
      <c r="C3994" s="13"/>
      <c r="D3994" s="13"/>
      <c r="E3994" s="13"/>
    </row>
    <row r="3995" spans="1:5" x14ac:dyDescent="0.3">
      <c r="A3995" s="13"/>
      <c r="B3995" s="13"/>
      <c r="C3995" s="13"/>
      <c r="D3995" s="13"/>
      <c r="E3995" s="13"/>
    </row>
    <row r="3996" spans="1:5" x14ac:dyDescent="0.3">
      <c r="A3996" s="13"/>
      <c r="B3996" s="13"/>
      <c r="C3996" s="13"/>
      <c r="D3996" s="13"/>
      <c r="E3996" s="13"/>
    </row>
    <row r="3997" spans="1:5" x14ac:dyDescent="0.3">
      <c r="A3997" s="13"/>
      <c r="B3997" s="13"/>
      <c r="C3997" s="13"/>
      <c r="D3997" s="13"/>
      <c r="E3997" s="13"/>
    </row>
    <row r="3998" spans="1:5" x14ac:dyDescent="0.3">
      <c r="A3998" s="13"/>
      <c r="B3998" s="13"/>
      <c r="C3998" s="13"/>
      <c r="D3998" s="13"/>
      <c r="E3998" s="13"/>
    </row>
    <row r="3999" spans="1:5" x14ac:dyDescent="0.3">
      <c r="A3999" s="13"/>
      <c r="B3999" s="13"/>
      <c r="C3999" s="13"/>
      <c r="D3999" s="13"/>
      <c r="E3999" s="13"/>
    </row>
    <row r="4000" spans="1:5" x14ac:dyDescent="0.3">
      <c r="A4000" s="13"/>
      <c r="B4000" s="13"/>
      <c r="C4000" s="13"/>
      <c r="D4000" s="13"/>
      <c r="E4000" s="13"/>
    </row>
    <row r="4001" spans="1:5" x14ac:dyDescent="0.3">
      <c r="A4001" s="13"/>
      <c r="B4001" s="13"/>
      <c r="C4001" s="13"/>
      <c r="D4001" s="13"/>
      <c r="E4001" s="13"/>
    </row>
    <row r="4002" spans="1:5" x14ac:dyDescent="0.3">
      <c r="A4002" s="13"/>
      <c r="B4002" s="13"/>
      <c r="C4002" s="13"/>
      <c r="D4002" s="13"/>
      <c r="E4002" s="13"/>
    </row>
    <row r="4003" spans="1:5" x14ac:dyDescent="0.3">
      <c r="A4003" s="13"/>
      <c r="B4003" s="13"/>
      <c r="C4003" s="13"/>
      <c r="D4003" s="13"/>
      <c r="E4003" s="13"/>
    </row>
    <row r="4004" spans="1:5" x14ac:dyDescent="0.3">
      <c r="A4004" s="13"/>
      <c r="B4004" s="13"/>
      <c r="C4004" s="13"/>
      <c r="D4004" s="13"/>
      <c r="E4004" s="13"/>
    </row>
    <row r="4005" spans="1:5" x14ac:dyDescent="0.3">
      <c r="A4005" s="13"/>
      <c r="B4005" s="13"/>
      <c r="C4005" s="13"/>
      <c r="D4005" s="13"/>
      <c r="E4005" s="13"/>
    </row>
    <row r="4006" spans="1:5" x14ac:dyDescent="0.3">
      <c r="A4006" s="13"/>
      <c r="B4006" s="13"/>
      <c r="C4006" s="13"/>
      <c r="D4006" s="13"/>
      <c r="E4006" s="13"/>
    </row>
    <row r="4007" spans="1:5" x14ac:dyDescent="0.3">
      <c r="A4007" s="13"/>
      <c r="B4007" s="13"/>
      <c r="C4007" s="13"/>
      <c r="D4007" s="13"/>
      <c r="E4007" s="13"/>
    </row>
    <row r="4008" spans="1:5" x14ac:dyDescent="0.3">
      <c r="A4008" s="13"/>
      <c r="B4008" s="13"/>
      <c r="C4008" s="13"/>
      <c r="D4008" s="13"/>
      <c r="E4008" s="13"/>
    </row>
    <row r="4009" spans="1:5" x14ac:dyDescent="0.3">
      <c r="A4009" s="13"/>
      <c r="B4009" s="13"/>
      <c r="C4009" s="13"/>
      <c r="D4009" s="13"/>
      <c r="E4009" s="13"/>
    </row>
    <row r="4010" spans="1:5" x14ac:dyDescent="0.3">
      <c r="A4010" s="13"/>
      <c r="B4010" s="13"/>
      <c r="C4010" s="13"/>
      <c r="D4010" s="13"/>
      <c r="E4010" s="13"/>
    </row>
    <row r="4011" spans="1:5" x14ac:dyDescent="0.3">
      <c r="A4011" s="13"/>
      <c r="B4011" s="13"/>
      <c r="C4011" s="13"/>
      <c r="D4011" s="13"/>
      <c r="E4011" s="13"/>
    </row>
    <row r="4012" spans="1:5" x14ac:dyDescent="0.3">
      <c r="A4012" s="13"/>
      <c r="B4012" s="13"/>
      <c r="C4012" s="13"/>
      <c r="D4012" s="13"/>
      <c r="E4012" s="13"/>
    </row>
    <row r="4013" spans="1:5" x14ac:dyDescent="0.3">
      <c r="A4013" s="13"/>
      <c r="B4013" s="13"/>
      <c r="C4013" s="13"/>
      <c r="D4013" s="13"/>
      <c r="E4013" s="13"/>
    </row>
    <row r="4014" spans="1:5" x14ac:dyDescent="0.3">
      <c r="A4014" s="13"/>
      <c r="B4014" s="13"/>
      <c r="C4014" s="13"/>
      <c r="D4014" s="13"/>
      <c r="E4014" s="13"/>
    </row>
    <row r="4015" spans="1:5" x14ac:dyDescent="0.3">
      <c r="A4015" s="13"/>
      <c r="B4015" s="13"/>
      <c r="C4015" s="13"/>
      <c r="D4015" s="13"/>
      <c r="E4015" s="13"/>
    </row>
    <row r="4016" spans="1:5" x14ac:dyDescent="0.3">
      <c r="A4016" s="13"/>
      <c r="B4016" s="13"/>
      <c r="C4016" s="13"/>
      <c r="D4016" s="13"/>
      <c r="E4016" s="13"/>
    </row>
    <row r="4017" spans="1:5" x14ac:dyDescent="0.3">
      <c r="A4017" s="13"/>
      <c r="B4017" s="13"/>
      <c r="C4017" s="13"/>
      <c r="D4017" s="13"/>
      <c r="E4017" s="13"/>
    </row>
    <row r="4018" spans="1:5" x14ac:dyDescent="0.3">
      <c r="A4018" s="13"/>
      <c r="B4018" s="13"/>
      <c r="C4018" s="13"/>
      <c r="D4018" s="13"/>
      <c r="E4018" s="13"/>
    </row>
    <row r="4019" spans="1:5" x14ac:dyDescent="0.3">
      <c r="A4019" s="13"/>
      <c r="B4019" s="13"/>
      <c r="C4019" s="13"/>
      <c r="D4019" s="13"/>
      <c r="E4019" s="13"/>
    </row>
    <row r="4020" spans="1:5" x14ac:dyDescent="0.3">
      <c r="A4020" s="13"/>
      <c r="B4020" s="13"/>
      <c r="C4020" s="13"/>
      <c r="D4020" s="13"/>
      <c r="E4020" s="13"/>
    </row>
    <row r="4021" spans="1:5" x14ac:dyDescent="0.3">
      <c r="A4021" s="13"/>
      <c r="B4021" s="13"/>
      <c r="C4021" s="13"/>
      <c r="D4021" s="13"/>
      <c r="E4021" s="13"/>
    </row>
    <row r="4022" spans="1:5" x14ac:dyDescent="0.3">
      <c r="A4022" s="13"/>
      <c r="B4022" s="13"/>
      <c r="C4022" s="13"/>
      <c r="D4022" s="13"/>
      <c r="E4022" s="13"/>
    </row>
    <row r="4023" spans="1:5" x14ac:dyDescent="0.3">
      <c r="A4023" s="13"/>
      <c r="B4023" s="13"/>
      <c r="C4023" s="13"/>
      <c r="D4023" s="13"/>
      <c r="E4023" s="13"/>
    </row>
    <row r="4024" spans="1:5" x14ac:dyDescent="0.3">
      <c r="A4024" s="13"/>
      <c r="B4024" s="13"/>
      <c r="C4024" s="13"/>
      <c r="D4024" s="13"/>
      <c r="E4024" s="13"/>
    </row>
    <row r="4025" spans="1:5" x14ac:dyDescent="0.3">
      <c r="A4025" s="13"/>
      <c r="B4025" s="13"/>
      <c r="C4025" s="13"/>
      <c r="D4025" s="13"/>
      <c r="E4025" s="13"/>
    </row>
    <row r="4026" spans="1:5" x14ac:dyDescent="0.3">
      <c r="A4026" s="13"/>
      <c r="B4026" s="13"/>
      <c r="C4026" s="13"/>
      <c r="D4026" s="13"/>
      <c r="E4026" s="13"/>
    </row>
    <row r="4027" spans="1:5" x14ac:dyDescent="0.3">
      <c r="A4027" s="13"/>
      <c r="B4027" s="13"/>
      <c r="C4027" s="13"/>
      <c r="D4027" s="13"/>
      <c r="E4027" s="13"/>
    </row>
    <row r="4028" spans="1:5" x14ac:dyDescent="0.3">
      <c r="A4028" s="13"/>
      <c r="B4028" s="13"/>
      <c r="C4028" s="13"/>
      <c r="D4028" s="13"/>
      <c r="E4028" s="13"/>
    </row>
    <row r="4029" spans="1:5" x14ac:dyDescent="0.3">
      <c r="A4029" s="13"/>
      <c r="B4029" s="13"/>
      <c r="C4029" s="13"/>
      <c r="D4029" s="13"/>
      <c r="E4029" s="13"/>
    </row>
    <row r="4030" spans="1:5" x14ac:dyDescent="0.3">
      <c r="A4030" s="13"/>
      <c r="B4030" s="13"/>
      <c r="C4030" s="13"/>
      <c r="D4030" s="13"/>
      <c r="E4030" s="13"/>
    </row>
    <row r="4031" spans="1:5" x14ac:dyDescent="0.3">
      <c r="A4031" s="13"/>
      <c r="B4031" s="13"/>
      <c r="C4031" s="13"/>
      <c r="D4031" s="13"/>
      <c r="E4031" s="13"/>
    </row>
    <row r="4032" spans="1:5" x14ac:dyDescent="0.3">
      <c r="A4032" s="13"/>
      <c r="B4032" s="13"/>
      <c r="C4032" s="13"/>
      <c r="D4032" s="13"/>
      <c r="E4032" s="13"/>
    </row>
    <row r="4033" spans="1:5" x14ac:dyDescent="0.3">
      <c r="A4033" s="13"/>
      <c r="B4033" s="13"/>
      <c r="C4033" s="13"/>
      <c r="D4033" s="13"/>
      <c r="E4033" s="13"/>
    </row>
    <row r="4034" spans="1:5" x14ac:dyDescent="0.3">
      <c r="A4034" s="13"/>
      <c r="B4034" s="13"/>
      <c r="C4034" s="13"/>
      <c r="D4034" s="13"/>
      <c r="E4034" s="13"/>
    </row>
    <row r="4035" spans="1:5" x14ac:dyDescent="0.3">
      <c r="A4035" s="13"/>
      <c r="B4035" s="13"/>
      <c r="C4035" s="13"/>
      <c r="D4035" s="13"/>
      <c r="E4035" s="13"/>
    </row>
    <row r="4036" spans="1:5" x14ac:dyDescent="0.3">
      <c r="A4036" s="13"/>
      <c r="B4036" s="13"/>
      <c r="C4036" s="13"/>
      <c r="D4036" s="13"/>
      <c r="E4036" s="13"/>
    </row>
    <row r="4037" spans="1:5" x14ac:dyDescent="0.3">
      <c r="A4037" s="13"/>
      <c r="B4037" s="13"/>
      <c r="C4037" s="13"/>
      <c r="D4037" s="13"/>
      <c r="E4037" s="13"/>
    </row>
    <row r="4038" spans="1:5" x14ac:dyDescent="0.3">
      <c r="A4038" s="13"/>
      <c r="B4038" s="13"/>
      <c r="C4038" s="13"/>
      <c r="D4038" s="13"/>
      <c r="E4038" s="13"/>
    </row>
    <row r="4039" spans="1:5" x14ac:dyDescent="0.3">
      <c r="A4039" s="13"/>
      <c r="B4039" s="13"/>
      <c r="C4039" s="13"/>
      <c r="D4039" s="13"/>
      <c r="E4039" s="13"/>
    </row>
    <row r="4040" spans="1:5" x14ac:dyDescent="0.3">
      <c r="A4040" s="13"/>
      <c r="B4040" s="13"/>
      <c r="C4040" s="13"/>
      <c r="D4040" s="13"/>
      <c r="E4040" s="13"/>
    </row>
    <row r="4041" spans="1:5" x14ac:dyDescent="0.3">
      <c r="A4041" s="13"/>
      <c r="B4041" s="13"/>
      <c r="C4041" s="13"/>
      <c r="D4041" s="13"/>
      <c r="E4041" s="13"/>
    </row>
    <row r="4042" spans="1:5" x14ac:dyDescent="0.3">
      <c r="A4042" s="13"/>
      <c r="B4042" s="13"/>
      <c r="C4042" s="13"/>
      <c r="D4042" s="13"/>
      <c r="E4042" s="13"/>
    </row>
    <row r="4043" spans="1:5" x14ac:dyDescent="0.3">
      <c r="A4043" s="13"/>
      <c r="B4043" s="13"/>
      <c r="C4043" s="13"/>
      <c r="D4043" s="13"/>
      <c r="E4043" s="13"/>
    </row>
    <row r="4044" spans="1:5" x14ac:dyDescent="0.3">
      <c r="A4044" s="13"/>
      <c r="B4044" s="13"/>
      <c r="C4044" s="13"/>
      <c r="D4044" s="13"/>
      <c r="E4044" s="13"/>
    </row>
    <row r="4045" spans="1:5" x14ac:dyDescent="0.3">
      <c r="A4045" s="13"/>
      <c r="B4045" s="13"/>
      <c r="C4045" s="13"/>
      <c r="D4045" s="13"/>
      <c r="E4045" s="13"/>
    </row>
    <row r="4046" spans="1:5" x14ac:dyDescent="0.3">
      <c r="A4046" s="13"/>
      <c r="B4046" s="13"/>
      <c r="C4046" s="13"/>
      <c r="D4046" s="13"/>
      <c r="E4046" s="13"/>
    </row>
    <row r="4047" spans="1:5" x14ac:dyDescent="0.3">
      <c r="A4047" s="13"/>
      <c r="B4047" s="13"/>
      <c r="C4047" s="13"/>
      <c r="D4047" s="13"/>
      <c r="E4047" s="13"/>
    </row>
    <row r="4048" spans="1:5" x14ac:dyDescent="0.3">
      <c r="A4048" s="13"/>
      <c r="B4048" s="13"/>
      <c r="C4048" s="13"/>
      <c r="D4048" s="13"/>
      <c r="E4048" s="13"/>
    </row>
    <row r="4049" spans="1:5" x14ac:dyDescent="0.3">
      <c r="A4049" s="13"/>
      <c r="B4049" s="13"/>
      <c r="C4049" s="13"/>
      <c r="D4049" s="13"/>
      <c r="E4049" s="13"/>
    </row>
    <row r="4050" spans="1:5" x14ac:dyDescent="0.3">
      <c r="A4050" s="13"/>
      <c r="B4050" s="13"/>
      <c r="C4050" s="13"/>
      <c r="D4050" s="13"/>
      <c r="E4050" s="13"/>
    </row>
    <row r="4051" spans="1:5" x14ac:dyDescent="0.3">
      <c r="A4051" s="13"/>
      <c r="B4051" s="13"/>
      <c r="C4051" s="13"/>
      <c r="D4051" s="13"/>
      <c r="E4051" s="13"/>
    </row>
    <row r="4052" spans="1:5" x14ac:dyDescent="0.3">
      <c r="A4052" s="13"/>
      <c r="B4052" s="13"/>
      <c r="C4052" s="13"/>
      <c r="D4052" s="13"/>
      <c r="E4052" s="13"/>
    </row>
    <row r="4053" spans="1:5" x14ac:dyDescent="0.3">
      <c r="A4053" s="13"/>
      <c r="B4053" s="13"/>
      <c r="C4053" s="13"/>
      <c r="D4053" s="13"/>
      <c r="E4053" s="13"/>
    </row>
    <row r="4054" spans="1:5" x14ac:dyDescent="0.3">
      <c r="A4054" s="13"/>
      <c r="B4054" s="13"/>
      <c r="C4054" s="13"/>
      <c r="D4054" s="13"/>
      <c r="E4054" s="13"/>
    </row>
    <row r="4055" spans="1:5" x14ac:dyDescent="0.3">
      <c r="A4055" s="13"/>
      <c r="B4055" s="13"/>
      <c r="C4055" s="13"/>
      <c r="D4055" s="13"/>
      <c r="E4055" s="13"/>
    </row>
    <row r="4056" spans="1:5" x14ac:dyDescent="0.3">
      <c r="A4056" s="13"/>
      <c r="B4056" s="13"/>
      <c r="C4056" s="13"/>
      <c r="D4056" s="13"/>
      <c r="E4056" s="13"/>
    </row>
    <row r="4057" spans="1:5" x14ac:dyDescent="0.3">
      <c r="A4057" s="13"/>
      <c r="B4057" s="13"/>
      <c r="C4057" s="13"/>
      <c r="D4057" s="13"/>
      <c r="E4057" s="13"/>
    </row>
    <row r="4058" spans="1:5" x14ac:dyDescent="0.3">
      <c r="A4058" s="13"/>
      <c r="B4058" s="13"/>
      <c r="C4058" s="13"/>
      <c r="D4058" s="13"/>
      <c r="E4058" s="13"/>
    </row>
    <row r="4059" spans="1:5" x14ac:dyDescent="0.3">
      <c r="A4059" s="13"/>
      <c r="B4059" s="13"/>
      <c r="C4059" s="13"/>
      <c r="D4059" s="13"/>
      <c r="E4059" s="13"/>
    </row>
    <row r="4060" spans="1:5" x14ac:dyDescent="0.3">
      <c r="A4060" s="13"/>
      <c r="B4060" s="13"/>
      <c r="C4060" s="13"/>
      <c r="D4060" s="13"/>
      <c r="E4060" s="13"/>
    </row>
    <row r="4061" spans="1:5" x14ac:dyDescent="0.3">
      <c r="A4061" s="13"/>
      <c r="B4061" s="13"/>
      <c r="C4061" s="13"/>
      <c r="D4061" s="13"/>
      <c r="E4061" s="13"/>
    </row>
    <row r="4062" spans="1:5" x14ac:dyDescent="0.3">
      <c r="A4062" s="13"/>
      <c r="B4062" s="13"/>
      <c r="C4062" s="13"/>
      <c r="D4062" s="13"/>
      <c r="E4062" s="13"/>
    </row>
    <row r="4063" spans="1:5" x14ac:dyDescent="0.3">
      <c r="A4063" s="13"/>
      <c r="B4063" s="13"/>
      <c r="C4063" s="13"/>
      <c r="D4063" s="13"/>
      <c r="E4063" s="13"/>
    </row>
    <row r="4064" spans="1:5" x14ac:dyDescent="0.3">
      <c r="A4064" s="13"/>
      <c r="B4064" s="13"/>
      <c r="C4064" s="13"/>
      <c r="D4064" s="13"/>
      <c r="E4064" s="13"/>
    </row>
    <row r="4065" spans="1:5" x14ac:dyDescent="0.3">
      <c r="A4065" s="13"/>
      <c r="B4065" s="13"/>
      <c r="C4065" s="13"/>
      <c r="D4065" s="13"/>
      <c r="E4065" s="13"/>
    </row>
    <row r="4066" spans="1:5" x14ac:dyDescent="0.3">
      <c r="A4066" s="13"/>
      <c r="B4066" s="13"/>
      <c r="C4066" s="13"/>
      <c r="D4066" s="13"/>
      <c r="E4066" s="13"/>
    </row>
    <row r="4067" spans="1:5" x14ac:dyDescent="0.3">
      <c r="A4067" s="13"/>
      <c r="B4067" s="13"/>
      <c r="C4067" s="13"/>
      <c r="D4067" s="13"/>
      <c r="E4067" s="13"/>
    </row>
    <row r="4068" spans="1:5" x14ac:dyDescent="0.3">
      <c r="A4068" s="13"/>
      <c r="B4068" s="13"/>
      <c r="C4068" s="13"/>
      <c r="D4068" s="13"/>
      <c r="E4068" s="13"/>
    </row>
    <row r="4069" spans="1:5" x14ac:dyDescent="0.3">
      <c r="A4069" s="13"/>
      <c r="B4069" s="13"/>
      <c r="C4069" s="13"/>
      <c r="D4069" s="13"/>
      <c r="E4069" s="13"/>
    </row>
    <row r="4070" spans="1:5" x14ac:dyDescent="0.3">
      <c r="A4070" s="13"/>
      <c r="B4070" s="13"/>
      <c r="C4070" s="13"/>
      <c r="D4070" s="13"/>
      <c r="E4070" s="13"/>
    </row>
    <row r="4071" spans="1:5" x14ac:dyDescent="0.3">
      <c r="A4071" s="13"/>
      <c r="B4071" s="13"/>
      <c r="C4071" s="13"/>
      <c r="D4071" s="13"/>
      <c r="E4071" s="13"/>
    </row>
    <row r="4072" spans="1:5" x14ac:dyDescent="0.3">
      <c r="A4072" s="13"/>
      <c r="B4072" s="13"/>
      <c r="C4072" s="13"/>
      <c r="D4072" s="13"/>
      <c r="E4072" s="13"/>
    </row>
    <row r="4073" spans="1:5" x14ac:dyDescent="0.3">
      <c r="A4073" s="13"/>
      <c r="B4073" s="13"/>
      <c r="C4073" s="13"/>
      <c r="D4073" s="13"/>
      <c r="E4073" s="13"/>
    </row>
    <row r="4074" spans="1:5" x14ac:dyDescent="0.3">
      <c r="A4074" s="13"/>
      <c r="B4074" s="13"/>
      <c r="C4074" s="13"/>
      <c r="D4074" s="13"/>
      <c r="E4074" s="13"/>
    </row>
    <row r="4075" spans="1:5" x14ac:dyDescent="0.3">
      <c r="A4075" s="13"/>
      <c r="B4075" s="13"/>
      <c r="C4075" s="13"/>
      <c r="D4075" s="13"/>
      <c r="E4075" s="13"/>
    </row>
    <row r="4076" spans="1:5" x14ac:dyDescent="0.3">
      <c r="A4076" s="13"/>
      <c r="B4076" s="13"/>
      <c r="C4076" s="13"/>
      <c r="D4076" s="13"/>
      <c r="E4076" s="13"/>
    </row>
    <row r="4077" spans="1:5" x14ac:dyDescent="0.3">
      <c r="A4077" s="13"/>
      <c r="B4077" s="13"/>
      <c r="C4077" s="13"/>
      <c r="D4077" s="13"/>
      <c r="E4077" s="13"/>
    </row>
    <row r="4078" spans="1:5" x14ac:dyDescent="0.3">
      <c r="A4078" s="13"/>
      <c r="B4078" s="13"/>
      <c r="C4078" s="13"/>
      <c r="D4078" s="13"/>
      <c r="E4078" s="13"/>
    </row>
    <row r="4079" spans="1:5" x14ac:dyDescent="0.3">
      <c r="A4079" s="13"/>
      <c r="B4079" s="13"/>
      <c r="C4079" s="13"/>
      <c r="D4079" s="13"/>
      <c r="E4079" s="13"/>
    </row>
    <row r="4080" spans="1:5" x14ac:dyDescent="0.3">
      <c r="A4080" s="13"/>
      <c r="B4080" s="13"/>
      <c r="C4080" s="13"/>
      <c r="D4080" s="13"/>
      <c r="E4080" s="13"/>
    </row>
    <row r="4081" spans="1:5" x14ac:dyDescent="0.3">
      <c r="A4081" s="13"/>
      <c r="B4081" s="13"/>
      <c r="C4081" s="13"/>
      <c r="D4081" s="13"/>
      <c r="E4081" s="13"/>
    </row>
    <row r="4082" spans="1:5" x14ac:dyDescent="0.3">
      <c r="A4082" s="13"/>
      <c r="B4082" s="13"/>
      <c r="C4082" s="13"/>
      <c r="D4082" s="13"/>
      <c r="E4082" s="13"/>
    </row>
    <row r="4083" spans="1:5" x14ac:dyDescent="0.3">
      <c r="A4083" s="13"/>
      <c r="B4083" s="13"/>
      <c r="C4083" s="13"/>
      <c r="D4083" s="13"/>
      <c r="E4083" s="13"/>
    </row>
    <row r="4084" spans="1:5" x14ac:dyDescent="0.3">
      <c r="A4084" s="13"/>
      <c r="B4084" s="13"/>
      <c r="C4084" s="13"/>
      <c r="D4084" s="13"/>
      <c r="E4084" s="13"/>
    </row>
    <row r="4085" spans="1:5" x14ac:dyDescent="0.3">
      <c r="A4085" s="13"/>
      <c r="B4085" s="13"/>
      <c r="C4085" s="13"/>
      <c r="D4085" s="13"/>
      <c r="E4085" s="13"/>
    </row>
    <row r="4086" spans="1:5" x14ac:dyDescent="0.3">
      <c r="A4086" s="13"/>
      <c r="B4086" s="13"/>
      <c r="C4086" s="13"/>
      <c r="D4086" s="13"/>
      <c r="E4086" s="13"/>
    </row>
    <row r="4087" spans="1:5" x14ac:dyDescent="0.3">
      <c r="A4087" s="13"/>
      <c r="B4087" s="13"/>
      <c r="C4087" s="13"/>
      <c r="D4087" s="13"/>
      <c r="E4087" s="13"/>
    </row>
    <row r="4088" spans="1:5" x14ac:dyDescent="0.3">
      <c r="A4088" s="13"/>
      <c r="B4088" s="13"/>
      <c r="C4088" s="13"/>
      <c r="D4088" s="13"/>
      <c r="E4088" s="13"/>
    </row>
    <row r="4089" spans="1:5" x14ac:dyDescent="0.3">
      <c r="A4089" s="13"/>
      <c r="B4089" s="13"/>
      <c r="C4089" s="13"/>
      <c r="D4089" s="13"/>
      <c r="E4089" s="13"/>
    </row>
    <row r="4090" spans="1:5" x14ac:dyDescent="0.3">
      <c r="A4090" s="13"/>
      <c r="B4090" s="13"/>
      <c r="C4090" s="13"/>
      <c r="D4090" s="13"/>
      <c r="E4090" s="13"/>
    </row>
    <row r="4091" spans="1:5" x14ac:dyDescent="0.3">
      <c r="A4091" s="13"/>
      <c r="B4091" s="13"/>
      <c r="C4091" s="13"/>
      <c r="D4091" s="13"/>
      <c r="E4091" s="13"/>
    </row>
    <row r="4092" spans="1:5" x14ac:dyDescent="0.3">
      <c r="A4092" s="13"/>
      <c r="B4092" s="13"/>
      <c r="C4092" s="13"/>
      <c r="D4092" s="13"/>
      <c r="E4092" s="13"/>
    </row>
    <row r="4093" spans="1:5" x14ac:dyDescent="0.3">
      <c r="A4093" s="13"/>
      <c r="B4093" s="13"/>
      <c r="C4093" s="13"/>
      <c r="D4093" s="13"/>
      <c r="E4093" s="13"/>
    </row>
    <row r="4094" spans="1:5" x14ac:dyDescent="0.3">
      <c r="A4094" s="13"/>
      <c r="B4094" s="13"/>
      <c r="C4094" s="13"/>
      <c r="D4094" s="13"/>
      <c r="E4094" s="13"/>
    </row>
    <row r="4095" spans="1:5" x14ac:dyDescent="0.3">
      <c r="A4095" s="13"/>
      <c r="B4095" s="13"/>
      <c r="C4095" s="13"/>
      <c r="D4095" s="13"/>
      <c r="E4095" s="13"/>
    </row>
    <row r="4096" spans="1:5" x14ac:dyDescent="0.3">
      <c r="A4096" s="13"/>
      <c r="B4096" s="13"/>
      <c r="C4096" s="13"/>
      <c r="D4096" s="13"/>
      <c r="E4096" s="13"/>
    </row>
    <row r="4097" spans="1:5" x14ac:dyDescent="0.3">
      <c r="A4097" s="13"/>
      <c r="B4097" s="13"/>
      <c r="C4097" s="13"/>
      <c r="D4097" s="13"/>
      <c r="E4097" s="13"/>
    </row>
    <row r="4098" spans="1:5" x14ac:dyDescent="0.3">
      <c r="A4098" s="13"/>
      <c r="B4098" s="13"/>
      <c r="C4098" s="13"/>
      <c r="D4098" s="13"/>
      <c r="E4098" s="13"/>
    </row>
    <row r="4099" spans="1:5" x14ac:dyDescent="0.3">
      <c r="A4099" s="13"/>
      <c r="B4099" s="13"/>
      <c r="C4099" s="13"/>
      <c r="D4099" s="13"/>
      <c r="E4099" s="13"/>
    </row>
    <row r="4100" spans="1:5" x14ac:dyDescent="0.3">
      <c r="A4100" s="13"/>
      <c r="B4100" s="13"/>
      <c r="C4100" s="13"/>
      <c r="D4100" s="13"/>
      <c r="E4100" s="13"/>
    </row>
    <row r="4101" spans="1:5" x14ac:dyDescent="0.3">
      <c r="A4101" s="13"/>
      <c r="B4101" s="13"/>
      <c r="C4101" s="13"/>
      <c r="D4101" s="13"/>
      <c r="E4101" s="13"/>
    </row>
    <row r="4102" spans="1:5" x14ac:dyDescent="0.3">
      <c r="A4102" s="13"/>
      <c r="B4102" s="13"/>
      <c r="C4102" s="13"/>
      <c r="D4102" s="13"/>
      <c r="E4102" s="13"/>
    </row>
    <row r="4103" spans="1:5" x14ac:dyDescent="0.3">
      <c r="A4103" s="13"/>
      <c r="B4103" s="13"/>
      <c r="C4103" s="13"/>
      <c r="D4103" s="13"/>
      <c r="E4103" s="13"/>
    </row>
    <row r="4104" spans="1:5" x14ac:dyDescent="0.3">
      <c r="A4104" s="13"/>
      <c r="B4104" s="13"/>
      <c r="C4104" s="13"/>
      <c r="D4104" s="13"/>
      <c r="E4104" s="13"/>
    </row>
    <row r="4105" spans="1:5" x14ac:dyDescent="0.3">
      <c r="A4105" s="13"/>
      <c r="B4105" s="13"/>
      <c r="C4105" s="13"/>
      <c r="D4105" s="13"/>
      <c r="E4105" s="13"/>
    </row>
    <row r="4106" spans="1:5" x14ac:dyDescent="0.3">
      <c r="A4106" s="13"/>
      <c r="B4106" s="13"/>
      <c r="C4106" s="13"/>
      <c r="D4106" s="13"/>
      <c r="E4106" s="13"/>
    </row>
    <row r="4107" spans="1:5" x14ac:dyDescent="0.3">
      <c r="A4107" s="13"/>
      <c r="B4107" s="13"/>
      <c r="C4107" s="13"/>
      <c r="D4107" s="13"/>
      <c r="E4107" s="13"/>
    </row>
    <row r="4108" spans="1:5" x14ac:dyDescent="0.3">
      <c r="A4108" s="13"/>
      <c r="B4108" s="13"/>
      <c r="C4108" s="13"/>
      <c r="D4108" s="13"/>
      <c r="E4108" s="13"/>
    </row>
    <row r="4109" spans="1:5" x14ac:dyDescent="0.3">
      <c r="A4109" s="13"/>
      <c r="B4109" s="13"/>
      <c r="C4109" s="13"/>
      <c r="D4109" s="13"/>
      <c r="E4109" s="13"/>
    </row>
    <row r="4110" spans="1:5" x14ac:dyDescent="0.3">
      <c r="A4110" s="13"/>
      <c r="B4110" s="13"/>
      <c r="C4110" s="13"/>
      <c r="D4110" s="13"/>
      <c r="E4110" s="13"/>
    </row>
    <row r="4111" spans="1:5" x14ac:dyDescent="0.3">
      <c r="A4111" s="13"/>
      <c r="B4111" s="13"/>
      <c r="C4111" s="13"/>
      <c r="D4111" s="13"/>
      <c r="E4111" s="13"/>
    </row>
    <row r="4112" spans="1:5" x14ac:dyDescent="0.3">
      <c r="A4112" s="13"/>
      <c r="B4112" s="13"/>
      <c r="C4112" s="13"/>
      <c r="D4112" s="13"/>
      <c r="E4112" s="13"/>
    </row>
    <row r="4113" spans="1:5" x14ac:dyDescent="0.3">
      <c r="A4113" s="13"/>
      <c r="B4113" s="13"/>
      <c r="C4113" s="13"/>
      <c r="D4113" s="13"/>
      <c r="E4113" s="13"/>
    </row>
    <row r="4114" spans="1:5" x14ac:dyDescent="0.3">
      <c r="A4114" s="13"/>
      <c r="B4114" s="13"/>
      <c r="C4114" s="13"/>
      <c r="D4114" s="13"/>
      <c r="E4114" s="13"/>
    </row>
    <row r="4115" spans="1:5" x14ac:dyDescent="0.3">
      <c r="A4115" s="13"/>
      <c r="B4115" s="13"/>
      <c r="C4115" s="13"/>
      <c r="D4115" s="13"/>
      <c r="E4115" s="13"/>
    </row>
    <row r="4116" spans="1:5" x14ac:dyDescent="0.3">
      <c r="A4116" s="13"/>
      <c r="B4116" s="13"/>
      <c r="C4116" s="13"/>
      <c r="D4116" s="13"/>
      <c r="E4116" s="13"/>
    </row>
    <row r="4117" spans="1:5" x14ac:dyDescent="0.3">
      <c r="A4117" s="13"/>
      <c r="B4117" s="13"/>
      <c r="C4117" s="13"/>
      <c r="D4117" s="13"/>
      <c r="E4117" s="13"/>
    </row>
    <row r="4118" spans="1:5" x14ac:dyDescent="0.3">
      <c r="A4118" s="13"/>
      <c r="B4118" s="13"/>
      <c r="C4118" s="13"/>
      <c r="D4118" s="13"/>
      <c r="E4118" s="13"/>
    </row>
    <row r="4119" spans="1:5" x14ac:dyDescent="0.3">
      <c r="A4119" s="13"/>
      <c r="B4119" s="13"/>
      <c r="C4119" s="13"/>
      <c r="D4119" s="13"/>
      <c r="E4119" s="13"/>
    </row>
    <row r="4120" spans="1:5" x14ac:dyDescent="0.3">
      <c r="A4120" s="13"/>
      <c r="B4120" s="13"/>
      <c r="C4120" s="13"/>
      <c r="D4120" s="13"/>
      <c r="E4120" s="13"/>
    </row>
    <row r="4121" spans="1:5" x14ac:dyDescent="0.3">
      <c r="A4121" s="13"/>
      <c r="B4121" s="13"/>
      <c r="C4121" s="13"/>
      <c r="D4121" s="13"/>
      <c r="E4121" s="13"/>
    </row>
    <row r="4122" spans="1:5" x14ac:dyDescent="0.3">
      <c r="A4122" s="13"/>
      <c r="B4122" s="13"/>
      <c r="C4122" s="13"/>
      <c r="D4122" s="13"/>
      <c r="E4122" s="13"/>
    </row>
    <row r="4123" spans="1:5" x14ac:dyDescent="0.3">
      <c r="A4123" s="13"/>
      <c r="B4123" s="13"/>
      <c r="C4123" s="13"/>
      <c r="D4123" s="13"/>
      <c r="E4123" s="13"/>
    </row>
    <row r="4124" spans="1:5" x14ac:dyDescent="0.3">
      <c r="A4124" s="13"/>
      <c r="B4124" s="13"/>
      <c r="C4124" s="13"/>
      <c r="D4124" s="13"/>
      <c r="E4124" s="13"/>
    </row>
    <row r="4125" spans="1:5" x14ac:dyDescent="0.3">
      <c r="A4125" s="13"/>
      <c r="B4125" s="13"/>
      <c r="C4125" s="13"/>
      <c r="D4125" s="13"/>
      <c r="E4125" s="13"/>
    </row>
    <row r="4126" spans="1:5" x14ac:dyDescent="0.3">
      <c r="A4126" s="13"/>
      <c r="B4126" s="13"/>
      <c r="C4126" s="13"/>
      <c r="D4126" s="13"/>
      <c r="E4126" s="13"/>
    </row>
    <row r="4127" spans="1:5" x14ac:dyDescent="0.3">
      <c r="A4127" s="13"/>
      <c r="B4127" s="13"/>
      <c r="C4127" s="13"/>
      <c r="D4127" s="13"/>
      <c r="E4127" s="13"/>
    </row>
    <row r="4128" spans="1:5" x14ac:dyDescent="0.3">
      <c r="A4128" s="13"/>
      <c r="B4128" s="13"/>
      <c r="C4128" s="13"/>
      <c r="D4128" s="13"/>
      <c r="E4128" s="13"/>
    </row>
    <row r="4129" spans="1:5" x14ac:dyDescent="0.3">
      <c r="A4129" s="13"/>
      <c r="B4129" s="13"/>
      <c r="C4129" s="13"/>
      <c r="D4129" s="13"/>
      <c r="E4129" s="13"/>
    </row>
    <row r="4130" spans="1:5" x14ac:dyDescent="0.3">
      <c r="A4130" s="13"/>
      <c r="B4130" s="13"/>
      <c r="C4130" s="13"/>
      <c r="D4130" s="13"/>
      <c r="E4130" s="13"/>
    </row>
    <row r="4131" spans="1:5" x14ac:dyDescent="0.3">
      <c r="A4131" s="13"/>
      <c r="B4131" s="13"/>
      <c r="C4131" s="13"/>
      <c r="D4131" s="13"/>
      <c r="E4131" s="13"/>
    </row>
    <row r="4132" spans="1:5" x14ac:dyDescent="0.3">
      <c r="A4132" s="13"/>
      <c r="B4132" s="13"/>
      <c r="C4132" s="13"/>
      <c r="D4132" s="13"/>
      <c r="E4132" s="13"/>
    </row>
    <row r="4133" spans="1:5" x14ac:dyDescent="0.3">
      <c r="A4133" s="13"/>
      <c r="B4133" s="13"/>
      <c r="C4133" s="13"/>
      <c r="D4133" s="13"/>
      <c r="E4133" s="13"/>
    </row>
    <row r="4134" spans="1:5" x14ac:dyDescent="0.3">
      <c r="A4134" s="13"/>
      <c r="B4134" s="13"/>
      <c r="C4134" s="13"/>
      <c r="D4134" s="13"/>
      <c r="E4134" s="13"/>
    </row>
    <row r="4135" spans="1:5" x14ac:dyDescent="0.3">
      <c r="A4135" s="13"/>
      <c r="B4135" s="13"/>
      <c r="C4135" s="13"/>
      <c r="D4135" s="13"/>
      <c r="E4135" s="13"/>
    </row>
    <row r="4136" spans="1:5" x14ac:dyDescent="0.3">
      <c r="A4136" s="13"/>
      <c r="B4136" s="13"/>
      <c r="C4136" s="13"/>
      <c r="D4136" s="13"/>
      <c r="E4136" s="13"/>
    </row>
    <row r="4137" spans="1:5" x14ac:dyDescent="0.3">
      <c r="A4137" s="13"/>
      <c r="B4137" s="13"/>
      <c r="C4137" s="13"/>
      <c r="D4137" s="13"/>
      <c r="E4137" s="13"/>
    </row>
    <row r="4138" spans="1:5" x14ac:dyDescent="0.3">
      <c r="A4138" s="13"/>
      <c r="B4138" s="13"/>
      <c r="C4138" s="13"/>
      <c r="D4138" s="13"/>
      <c r="E4138" s="13"/>
    </row>
    <row r="4139" spans="1:5" x14ac:dyDescent="0.3">
      <c r="A4139" s="13"/>
      <c r="B4139" s="13"/>
      <c r="C4139" s="13"/>
      <c r="D4139" s="13"/>
      <c r="E4139" s="13"/>
    </row>
    <row r="4140" spans="1:5" x14ac:dyDescent="0.3">
      <c r="A4140" s="13"/>
      <c r="B4140" s="13"/>
      <c r="C4140" s="13"/>
      <c r="D4140" s="13"/>
      <c r="E4140" s="13"/>
    </row>
    <row r="4141" spans="1:5" x14ac:dyDescent="0.3">
      <c r="A4141" s="13"/>
      <c r="B4141" s="13"/>
      <c r="C4141" s="13"/>
      <c r="D4141" s="13"/>
      <c r="E4141" s="13"/>
    </row>
    <row r="4142" spans="1:5" x14ac:dyDescent="0.3">
      <c r="A4142" s="13"/>
      <c r="B4142" s="13"/>
      <c r="C4142" s="13"/>
      <c r="D4142" s="13"/>
      <c r="E4142" s="13"/>
    </row>
    <row r="4143" spans="1:5" x14ac:dyDescent="0.3">
      <c r="A4143" s="13"/>
      <c r="B4143" s="13"/>
      <c r="C4143" s="13"/>
      <c r="D4143" s="13"/>
      <c r="E4143" s="13"/>
    </row>
    <row r="4144" spans="1:5" x14ac:dyDescent="0.3">
      <c r="A4144" s="13"/>
      <c r="B4144" s="13"/>
      <c r="C4144" s="13"/>
      <c r="D4144" s="13"/>
      <c r="E4144" s="13"/>
    </row>
    <row r="4145" spans="1:5" x14ac:dyDescent="0.3">
      <c r="A4145" s="13"/>
      <c r="B4145" s="13"/>
      <c r="C4145" s="13"/>
      <c r="D4145" s="13"/>
      <c r="E4145" s="13"/>
    </row>
    <row r="4146" spans="1:5" x14ac:dyDescent="0.3">
      <c r="A4146" s="13"/>
      <c r="B4146" s="13"/>
      <c r="C4146" s="13"/>
      <c r="D4146" s="13"/>
      <c r="E4146" s="13"/>
    </row>
    <row r="4147" spans="1:5" x14ac:dyDescent="0.3">
      <c r="A4147" s="13"/>
      <c r="B4147" s="13"/>
      <c r="C4147" s="13"/>
      <c r="D4147" s="13"/>
      <c r="E4147" s="13"/>
    </row>
    <row r="4148" spans="1:5" x14ac:dyDescent="0.3">
      <c r="A4148" s="13"/>
      <c r="B4148" s="13"/>
      <c r="C4148" s="13"/>
      <c r="D4148" s="13"/>
      <c r="E4148" s="13"/>
    </row>
    <row r="4149" spans="1:5" x14ac:dyDescent="0.3">
      <c r="A4149" s="13"/>
      <c r="B4149" s="13"/>
      <c r="C4149" s="13"/>
      <c r="D4149" s="13"/>
      <c r="E4149" s="13"/>
    </row>
    <row r="4150" spans="1:5" x14ac:dyDescent="0.3">
      <c r="A4150" s="13"/>
      <c r="B4150" s="13"/>
      <c r="C4150" s="13"/>
      <c r="D4150" s="13"/>
      <c r="E4150" s="13"/>
    </row>
    <row r="4151" spans="1:5" x14ac:dyDescent="0.3">
      <c r="A4151" s="13"/>
      <c r="B4151" s="13"/>
      <c r="C4151" s="13"/>
      <c r="D4151" s="13"/>
      <c r="E4151" s="13"/>
    </row>
    <row r="4152" spans="1:5" x14ac:dyDescent="0.3">
      <c r="A4152" s="13"/>
      <c r="B4152" s="13"/>
      <c r="C4152" s="13"/>
      <c r="D4152" s="13"/>
      <c r="E4152" s="13"/>
    </row>
    <row r="4153" spans="1:5" x14ac:dyDescent="0.3">
      <c r="A4153" s="13"/>
      <c r="B4153" s="13"/>
      <c r="C4153" s="13"/>
      <c r="D4153" s="13"/>
      <c r="E4153" s="13"/>
    </row>
    <row r="4154" spans="1:5" x14ac:dyDescent="0.3">
      <c r="A4154" s="13"/>
      <c r="B4154" s="13"/>
      <c r="C4154" s="13"/>
      <c r="D4154" s="13"/>
      <c r="E4154" s="13"/>
    </row>
    <row r="4155" spans="1:5" x14ac:dyDescent="0.3">
      <c r="A4155" s="13"/>
      <c r="B4155" s="13"/>
      <c r="C4155" s="13"/>
      <c r="D4155" s="13"/>
      <c r="E4155" s="13"/>
    </row>
    <row r="4156" spans="1:5" x14ac:dyDescent="0.3">
      <c r="A4156" s="13"/>
      <c r="B4156" s="13"/>
      <c r="C4156" s="13"/>
      <c r="D4156" s="13"/>
      <c r="E4156" s="13"/>
    </row>
    <row r="4157" spans="1:5" x14ac:dyDescent="0.3">
      <c r="A4157" s="13"/>
      <c r="B4157" s="13"/>
      <c r="C4157" s="13"/>
      <c r="D4157" s="13"/>
      <c r="E4157" s="13"/>
    </row>
    <row r="4158" spans="1:5" x14ac:dyDescent="0.3">
      <c r="A4158" s="13"/>
      <c r="B4158" s="13"/>
      <c r="C4158" s="13"/>
      <c r="D4158" s="13"/>
      <c r="E4158" s="13"/>
    </row>
    <row r="4159" spans="1:5" x14ac:dyDescent="0.3">
      <c r="A4159" s="13"/>
      <c r="B4159" s="13"/>
      <c r="C4159" s="13"/>
      <c r="D4159" s="13"/>
      <c r="E4159" s="13"/>
    </row>
    <row r="4160" spans="1:5" x14ac:dyDescent="0.3">
      <c r="A4160" s="13"/>
      <c r="B4160" s="13"/>
      <c r="C4160" s="13"/>
      <c r="D4160" s="13"/>
      <c r="E4160" s="13"/>
    </row>
    <row r="4161" spans="1:5" x14ac:dyDescent="0.3">
      <c r="A4161" s="13"/>
      <c r="B4161" s="13"/>
      <c r="C4161" s="13"/>
      <c r="D4161" s="13"/>
      <c r="E4161" s="13"/>
    </row>
    <row r="4162" spans="1:5" x14ac:dyDescent="0.3">
      <c r="A4162" s="13"/>
      <c r="B4162" s="13"/>
      <c r="C4162" s="13"/>
      <c r="D4162" s="13"/>
      <c r="E4162" s="13"/>
    </row>
    <row r="4163" spans="1:5" x14ac:dyDescent="0.3">
      <c r="A4163" s="13"/>
      <c r="B4163" s="13"/>
      <c r="C4163" s="13"/>
      <c r="D4163" s="13"/>
      <c r="E4163" s="13"/>
    </row>
    <row r="4164" spans="1:5" x14ac:dyDescent="0.3">
      <c r="A4164" s="13"/>
      <c r="B4164" s="13"/>
      <c r="C4164" s="13"/>
      <c r="D4164" s="13"/>
      <c r="E4164" s="13"/>
    </row>
    <row r="4165" spans="1:5" x14ac:dyDescent="0.3">
      <c r="A4165" s="13"/>
      <c r="B4165" s="13"/>
      <c r="C4165" s="13"/>
      <c r="D4165" s="13"/>
      <c r="E4165" s="13"/>
    </row>
    <row r="4166" spans="1:5" x14ac:dyDescent="0.3">
      <c r="A4166" s="13"/>
      <c r="B4166" s="13"/>
      <c r="C4166" s="13"/>
      <c r="D4166" s="13"/>
      <c r="E4166" s="13"/>
    </row>
    <row r="4167" spans="1:5" x14ac:dyDescent="0.3">
      <c r="A4167" s="13"/>
      <c r="B4167" s="13"/>
      <c r="C4167" s="13"/>
      <c r="D4167" s="13"/>
      <c r="E4167" s="13"/>
    </row>
    <row r="4168" spans="1:5" x14ac:dyDescent="0.3">
      <c r="A4168" s="13"/>
      <c r="B4168" s="13"/>
      <c r="C4168" s="13"/>
      <c r="D4168" s="13"/>
      <c r="E4168" s="13"/>
    </row>
    <row r="4169" spans="1:5" x14ac:dyDescent="0.3">
      <c r="A4169" s="13"/>
      <c r="B4169" s="13"/>
      <c r="C4169" s="13"/>
      <c r="D4169" s="13"/>
      <c r="E4169" s="13"/>
    </row>
    <row r="4170" spans="1:5" x14ac:dyDescent="0.3">
      <c r="A4170" s="13"/>
      <c r="B4170" s="13"/>
      <c r="C4170" s="13"/>
      <c r="D4170" s="13"/>
      <c r="E4170" s="13"/>
    </row>
    <row r="4171" spans="1:5" x14ac:dyDescent="0.3">
      <c r="A4171" s="13"/>
      <c r="B4171" s="13"/>
      <c r="C4171" s="13"/>
      <c r="D4171" s="13"/>
      <c r="E4171" s="13"/>
    </row>
    <row r="4172" spans="1:5" x14ac:dyDescent="0.3">
      <c r="A4172" s="13"/>
      <c r="B4172" s="13"/>
      <c r="C4172" s="13"/>
      <c r="D4172" s="13"/>
      <c r="E4172" s="13"/>
    </row>
    <row r="4173" spans="1:5" x14ac:dyDescent="0.3">
      <c r="A4173" s="13"/>
      <c r="B4173" s="13"/>
      <c r="C4173" s="13"/>
      <c r="D4173" s="13"/>
      <c r="E4173" s="13"/>
    </row>
    <row r="4174" spans="1:5" x14ac:dyDescent="0.3">
      <c r="A4174" s="13"/>
      <c r="B4174" s="13"/>
      <c r="C4174" s="13"/>
      <c r="D4174" s="13"/>
      <c r="E4174" s="13"/>
    </row>
    <row r="4175" spans="1:5" x14ac:dyDescent="0.3">
      <c r="A4175" s="13"/>
      <c r="B4175" s="13"/>
      <c r="C4175" s="13"/>
      <c r="D4175" s="13"/>
      <c r="E4175" s="13"/>
    </row>
    <row r="4176" spans="1:5" x14ac:dyDescent="0.3">
      <c r="A4176" s="13"/>
      <c r="B4176" s="13"/>
      <c r="C4176" s="13"/>
      <c r="D4176" s="13"/>
      <c r="E4176" s="13"/>
    </row>
    <row r="4177" spans="1:5" x14ac:dyDescent="0.3">
      <c r="A4177" s="13"/>
      <c r="B4177" s="13"/>
      <c r="C4177" s="13"/>
      <c r="D4177" s="13"/>
      <c r="E4177" s="13"/>
    </row>
    <row r="4178" spans="1:5" x14ac:dyDescent="0.3">
      <c r="A4178" s="13"/>
      <c r="B4178" s="13"/>
      <c r="C4178" s="13"/>
      <c r="D4178" s="13"/>
      <c r="E4178" s="13"/>
    </row>
    <row r="4179" spans="1:5" x14ac:dyDescent="0.3">
      <c r="A4179" s="13"/>
      <c r="B4179" s="13"/>
      <c r="C4179" s="13"/>
      <c r="D4179" s="13"/>
      <c r="E4179" s="13"/>
    </row>
    <row r="4180" spans="1:5" x14ac:dyDescent="0.3">
      <c r="A4180" s="13"/>
      <c r="B4180" s="13"/>
      <c r="C4180" s="13"/>
      <c r="D4180" s="13"/>
      <c r="E4180" s="13"/>
    </row>
    <row r="4181" spans="1:5" x14ac:dyDescent="0.3">
      <c r="A4181" s="13"/>
      <c r="B4181" s="13"/>
      <c r="C4181" s="13"/>
      <c r="D4181" s="13"/>
      <c r="E4181" s="13"/>
    </row>
    <row r="4182" spans="1:5" x14ac:dyDescent="0.3">
      <c r="A4182" s="13"/>
      <c r="B4182" s="13"/>
      <c r="C4182" s="13"/>
      <c r="D4182" s="13"/>
      <c r="E4182" s="13"/>
    </row>
    <row r="4183" spans="1:5" x14ac:dyDescent="0.3">
      <c r="A4183" s="13"/>
      <c r="B4183" s="13"/>
      <c r="C4183" s="13"/>
      <c r="D4183" s="13"/>
      <c r="E4183" s="13"/>
    </row>
    <row r="4184" spans="1:5" x14ac:dyDescent="0.3">
      <c r="A4184" s="13"/>
      <c r="B4184" s="13"/>
      <c r="C4184" s="13"/>
      <c r="D4184" s="13"/>
      <c r="E4184" s="13"/>
    </row>
    <row r="4185" spans="1:5" x14ac:dyDescent="0.3">
      <c r="A4185" s="13"/>
      <c r="B4185" s="13"/>
      <c r="C4185" s="13"/>
      <c r="D4185" s="13"/>
      <c r="E4185" s="13"/>
    </row>
    <row r="4186" spans="1:5" x14ac:dyDescent="0.3">
      <c r="A4186" s="13"/>
      <c r="B4186" s="13"/>
      <c r="C4186" s="13"/>
      <c r="D4186" s="13"/>
      <c r="E4186" s="13"/>
    </row>
    <row r="4187" spans="1:5" x14ac:dyDescent="0.3">
      <c r="A4187" s="13"/>
      <c r="B4187" s="13"/>
      <c r="C4187" s="13"/>
      <c r="D4187" s="13"/>
      <c r="E4187" s="13"/>
    </row>
    <row r="4188" spans="1:5" x14ac:dyDescent="0.3">
      <c r="A4188" s="13"/>
      <c r="B4188" s="13"/>
      <c r="C4188" s="13"/>
      <c r="D4188" s="13"/>
      <c r="E4188" s="13"/>
    </row>
    <row r="4189" spans="1:5" x14ac:dyDescent="0.3">
      <c r="A4189" s="13"/>
      <c r="B4189" s="13"/>
      <c r="C4189" s="13"/>
      <c r="D4189" s="13"/>
      <c r="E4189" s="13"/>
    </row>
    <row r="4190" spans="1:5" x14ac:dyDescent="0.3">
      <c r="A4190" s="13"/>
      <c r="B4190" s="13"/>
      <c r="C4190" s="13"/>
      <c r="D4190" s="13"/>
      <c r="E4190" s="13"/>
    </row>
    <row r="4191" spans="1:5" x14ac:dyDescent="0.3">
      <c r="A4191" s="13"/>
      <c r="B4191" s="13"/>
      <c r="C4191" s="13"/>
      <c r="D4191" s="13"/>
      <c r="E4191" s="13"/>
    </row>
    <row r="4192" spans="1:5" x14ac:dyDescent="0.3">
      <c r="A4192" s="13"/>
      <c r="B4192" s="13"/>
      <c r="C4192" s="13"/>
      <c r="D4192" s="13"/>
      <c r="E4192" s="13"/>
    </row>
    <row r="4193" spans="1:5" x14ac:dyDescent="0.3">
      <c r="A4193" s="13"/>
      <c r="B4193" s="13"/>
      <c r="C4193" s="13"/>
      <c r="D4193" s="13"/>
      <c r="E4193" s="13"/>
    </row>
    <row r="4194" spans="1:5" x14ac:dyDescent="0.3">
      <c r="A4194" s="13"/>
      <c r="B4194" s="13"/>
      <c r="C4194" s="13"/>
      <c r="D4194" s="13"/>
      <c r="E4194" s="13"/>
    </row>
    <row r="4195" spans="1:5" x14ac:dyDescent="0.3">
      <c r="A4195" s="13"/>
      <c r="B4195" s="13"/>
      <c r="C4195" s="13"/>
      <c r="D4195" s="13"/>
      <c r="E4195" s="13"/>
    </row>
    <row r="4196" spans="1:5" x14ac:dyDescent="0.3">
      <c r="A4196" s="13"/>
      <c r="B4196" s="13"/>
      <c r="C4196" s="13"/>
      <c r="D4196" s="13"/>
      <c r="E4196" s="13"/>
    </row>
    <row r="4197" spans="1:5" x14ac:dyDescent="0.3">
      <c r="A4197" s="13"/>
      <c r="B4197" s="13"/>
      <c r="C4197" s="13"/>
      <c r="D4197" s="13"/>
      <c r="E4197" s="13"/>
    </row>
    <row r="4198" spans="1:5" x14ac:dyDescent="0.3">
      <c r="A4198" s="13"/>
      <c r="B4198" s="13"/>
      <c r="C4198" s="13"/>
      <c r="D4198" s="13"/>
      <c r="E4198" s="13"/>
    </row>
    <row r="4199" spans="1:5" x14ac:dyDescent="0.3">
      <c r="A4199" s="13"/>
      <c r="B4199" s="13"/>
      <c r="C4199" s="13"/>
      <c r="D4199" s="13"/>
      <c r="E4199" s="13"/>
    </row>
    <row r="4200" spans="1:5" x14ac:dyDescent="0.3">
      <c r="A4200" s="13"/>
      <c r="B4200" s="13"/>
      <c r="C4200" s="13"/>
      <c r="D4200" s="13"/>
      <c r="E4200" s="13"/>
    </row>
    <row r="4201" spans="1:5" x14ac:dyDescent="0.3">
      <c r="A4201" s="13"/>
      <c r="B4201" s="13"/>
      <c r="C4201" s="13"/>
      <c r="D4201" s="13"/>
      <c r="E4201" s="13"/>
    </row>
    <row r="4202" spans="1:5" x14ac:dyDescent="0.3">
      <c r="A4202" s="13"/>
      <c r="B4202" s="13"/>
      <c r="C4202" s="13"/>
      <c r="D4202" s="13"/>
      <c r="E4202" s="13"/>
    </row>
    <row r="4203" spans="1:5" x14ac:dyDescent="0.3">
      <c r="A4203" s="13"/>
      <c r="B4203" s="13"/>
      <c r="C4203" s="13"/>
      <c r="D4203" s="13"/>
      <c r="E4203" s="13"/>
    </row>
    <row r="4204" spans="1:5" x14ac:dyDescent="0.3">
      <c r="A4204" s="13"/>
      <c r="B4204" s="13"/>
      <c r="C4204" s="13"/>
      <c r="D4204" s="13"/>
      <c r="E4204" s="13"/>
    </row>
    <row r="4205" spans="1:5" x14ac:dyDescent="0.3">
      <c r="A4205" s="13"/>
      <c r="B4205" s="13"/>
      <c r="C4205" s="13"/>
      <c r="D4205" s="13"/>
      <c r="E4205" s="13"/>
    </row>
    <row r="4206" spans="1:5" x14ac:dyDescent="0.3">
      <c r="A4206" s="13"/>
      <c r="B4206" s="13"/>
      <c r="C4206" s="13"/>
      <c r="D4206" s="13"/>
      <c r="E4206" s="13"/>
    </row>
    <row r="4207" spans="1:5" x14ac:dyDescent="0.3">
      <c r="A4207" s="13"/>
      <c r="B4207" s="13"/>
      <c r="C4207" s="13"/>
      <c r="D4207" s="13"/>
      <c r="E4207" s="13"/>
    </row>
    <row r="4208" spans="1:5" x14ac:dyDescent="0.3">
      <c r="A4208" s="13"/>
      <c r="B4208" s="13"/>
      <c r="C4208" s="13"/>
      <c r="D4208" s="13"/>
      <c r="E4208" s="13"/>
    </row>
    <row r="4209" spans="1:5" x14ac:dyDescent="0.3">
      <c r="A4209" s="13"/>
      <c r="B4209" s="13"/>
      <c r="C4209" s="13"/>
      <c r="D4209" s="13"/>
      <c r="E4209" s="13"/>
    </row>
    <row r="4210" spans="1:5" x14ac:dyDescent="0.3">
      <c r="A4210" s="13"/>
      <c r="B4210" s="13"/>
      <c r="C4210" s="13"/>
      <c r="D4210" s="13"/>
      <c r="E4210" s="13"/>
    </row>
    <row r="4211" spans="1:5" x14ac:dyDescent="0.3">
      <c r="A4211" s="13"/>
      <c r="B4211" s="13"/>
      <c r="C4211" s="13"/>
      <c r="D4211" s="13"/>
      <c r="E4211" s="13"/>
    </row>
    <row r="4212" spans="1:5" x14ac:dyDescent="0.3">
      <c r="A4212" s="13"/>
      <c r="B4212" s="13"/>
      <c r="C4212" s="13"/>
      <c r="D4212" s="13"/>
      <c r="E4212" s="13"/>
    </row>
    <row r="4213" spans="1:5" x14ac:dyDescent="0.3">
      <c r="A4213" s="13"/>
      <c r="B4213" s="13"/>
      <c r="C4213" s="13"/>
      <c r="D4213" s="13"/>
      <c r="E4213" s="13"/>
    </row>
    <row r="4214" spans="1:5" x14ac:dyDescent="0.3">
      <c r="A4214" s="13"/>
      <c r="B4214" s="13"/>
      <c r="C4214" s="13"/>
      <c r="D4214" s="13"/>
      <c r="E4214" s="13"/>
    </row>
    <row r="4215" spans="1:5" x14ac:dyDescent="0.3">
      <c r="A4215" s="13"/>
      <c r="B4215" s="13"/>
      <c r="C4215" s="13"/>
      <c r="D4215" s="13"/>
      <c r="E4215" s="13"/>
    </row>
    <row r="4216" spans="1:5" x14ac:dyDescent="0.3">
      <c r="A4216" s="13"/>
      <c r="B4216" s="13"/>
      <c r="C4216" s="13"/>
      <c r="D4216" s="13"/>
      <c r="E4216" s="13"/>
    </row>
    <row r="4217" spans="1:5" x14ac:dyDescent="0.3">
      <c r="A4217" s="13"/>
      <c r="B4217" s="13"/>
      <c r="C4217" s="13"/>
      <c r="D4217" s="13"/>
      <c r="E4217" s="13"/>
    </row>
    <row r="4218" spans="1:5" x14ac:dyDescent="0.3">
      <c r="A4218" s="13"/>
      <c r="B4218" s="13"/>
      <c r="C4218" s="13"/>
      <c r="D4218" s="13"/>
      <c r="E4218" s="13"/>
    </row>
    <row r="4219" spans="1:5" x14ac:dyDescent="0.3">
      <c r="A4219" s="13"/>
      <c r="B4219" s="13"/>
      <c r="C4219" s="13"/>
      <c r="D4219" s="13"/>
      <c r="E4219" s="13"/>
    </row>
    <row r="4220" spans="1:5" x14ac:dyDescent="0.3">
      <c r="A4220" s="13"/>
      <c r="B4220" s="13"/>
      <c r="C4220" s="13"/>
      <c r="D4220" s="13"/>
      <c r="E4220" s="13"/>
    </row>
    <row r="4221" spans="1:5" x14ac:dyDescent="0.3">
      <c r="A4221" s="13"/>
      <c r="B4221" s="13"/>
      <c r="C4221" s="13"/>
      <c r="D4221" s="13"/>
      <c r="E4221" s="13"/>
    </row>
    <row r="4222" spans="1:5" x14ac:dyDescent="0.3">
      <c r="A4222" s="13"/>
      <c r="B4222" s="13"/>
      <c r="C4222" s="13"/>
      <c r="D4222" s="13"/>
      <c r="E4222" s="13"/>
    </row>
    <row r="4223" spans="1:5" x14ac:dyDescent="0.3">
      <c r="A4223" s="13"/>
      <c r="B4223" s="13"/>
      <c r="C4223" s="13"/>
      <c r="D4223" s="13"/>
      <c r="E4223" s="13"/>
    </row>
    <row r="4224" spans="1:5" x14ac:dyDescent="0.3">
      <c r="A4224" s="13"/>
      <c r="B4224" s="13"/>
      <c r="C4224" s="13"/>
      <c r="D4224" s="13"/>
      <c r="E4224" s="13"/>
    </row>
    <row r="4225" spans="1:5" x14ac:dyDescent="0.3">
      <c r="A4225" s="13"/>
      <c r="B4225" s="13"/>
      <c r="C4225" s="13"/>
      <c r="D4225" s="13"/>
      <c r="E4225" s="13"/>
    </row>
    <row r="4226" spans="1:5" x14ac:dyDescent="0.3">
      <c r="A4226" s="13"/>
      <c r="B4226" s="13"/>
      <c r="C4226" s="13"/>
      <c r="D4226" s="13"/>
      <c r="E4226" s="13"/>
    </row>
    <row r="4227" spans="1:5" x14ac:dyDescent="0.3">
      <c r="A4227" s="13"/>
      <c r="B4227" s="13"/>
      <c r="C4227" s="13"/>
      <c r="D4227" s="13"/>
      <c r="E4227" s="13"/>
    </row>
    <row r="4228" spans="1:5" x14ac:dyDescent="0.3">
      <c r="A4228" s="13"/>
      <c r="B4228" s="13"/>
      <c r="C4228" s="13"/>
      <c r="D4228" s="13"/>
      <c r="E4228" s="13"/>
    </row>
    <row r="4229" spans="1:5" x14ac:dyDescent="0.3">
      <c r="A4229" s="13"/>
      <c r="B4229" s="13"/>
      <c r="C4229" s="13"/>
      <c r="D4229" s="13"/>
      <c r="E4229" s="13"/>
    </row>
    <row r="4230" spans="1:5" x14ac:dyDescent="0.3">
      <c r="A4230" s="13"/>
      <c r="B4230" s="13"/>
      <c r="C4230" s="13"/>
      <c r="D4230" s="13"/>
      <c r="E4230" s="13"/>
    </row>
    <row r="4231" spans="1:5" x14ac:dyDescent="0.3">
      <c r="A4231" s="13"/>
      <c r="B4231" s="13"/>
      <c r="C4231" s="13"/>
      <c r="D4231" s="13"/>
      <c r="E4231" s="13"/>
    </row>
    <row r="4232" spans="1:5" x14ac:dyDescent="0.3">
      <c r="A4232" s="13"/>
      <c r="B4232" s="13"/>
      <c r="C4232" s="13"/>
      <c r="D4232" s="13"/>
      <c r="E4232" s="13"/>
    </row>
    <row r="4233" spans="1:5" x14ac:dyDescent="0.3">
      <c r="A4233" s="13"/>
      <c r="B4233" s="13"/>
      <c r="C4233" s="13"/>
      <c r="D4233" s="13"/>
      <c r="E4233" s="13"/>
    </row>
    <row r="4234" spans="1:5" x14ac:dyDescent="0.3">
      <c r="A4234" s="13"/>
      <c r="B4234" s="13"/>
      <c r="C4234" s="13"/>
      <c r="D4234" s="13"/>
      <c r="E4234" s="13"/>
    </row>
    <row r="4235" spans="1:5" x14ac:dyDescent="0.3">
      <c r="A4235" s="13"/>
      <c r="B4235" s="13"/>
      <c r="C4235" s="13"/>
      <c r="D4235" s="13"/>
      <c r="E4235" s="13"/>
    </row>
    <row r="4236" spans="1:5" x14ac:dyDescent="0.3">
      <c r="A4236" s="13"/>
      <c r="B4236" s="13"/>
      <c r="C4236" s="13"/>
      <c r="D4236" s="13"/>
      <c r="E4236" s="13"/>
    </row>
    <row r="4237" spans="1:5" x14ac:dyDescent="0.3">
      <c r="A4237" s="13"/>
      <c r="B4237" s="13"/>
      <c r="C4237" s="13"/>
      <c r="D4237" s="13"/>
      <c r="E4237" s="13"/>
    </row>
    <row r="4238" spans="1:5" x14ac:dyDescent="0.3">
      <c r="A4238" s="13"/>
      <c r="B4238" s="13"/>
      <c r="C4238" s="13"/>
      <c r="D4238" s="13"/>
      <c r="E4238" s="13"/>
    </row>
    <row r="4239" spans="1:5" x14ac:dyDescent="0.3">
      <c r="A4239" s="13"/>
      <c r="B4239" s="13"/>
      <c r="C4239" s="13"/>
      <c r="D4239" s="13"/>
      <c r="E4239" s="13"/>
    </row>
    <row r="4240" spans="1:5" x14ac:dyDescent="0.3">
      <c r="A4240" s="13"/>
      <c r="B4240" s="13"/>
      <c r="C4240" s="13"/>
      <c r="D4240" s="13"/>
      <c r="E4240" s="13"/>
    </row>
    <row r="4241" spans="1:5" x14ac:dyDescent="0.3">
      <c r="A4241" s="13"/>
      <c r="B4241" s="13"/>
      <c r="C4241" s="13"/>
      <c r="D4241" s="13"/>
      <c r="E4241" s="13"/>
    </row>
    <row r="4242" spans="1:5" x14ac:dyDescent="0.3">
      <c r="A4242" s="13"/>
      <c r="B4242" s="13"/>
      <c r="C4242" s="13"/>
      <c r="D4242" s="13"/>
      <c r="E4242" s="13"/>
    </row>
    <row r="4243" spans="1:5" x14ac:dyDescent="0.3">
      <c r="A4243" s="13"/>
      <c r="B4243" s="13"/>
      <c r="C4243" s="13"/>
      <c r="D4243" s="13"/>
      <c r="E4243" s="13"/>
    </row>
    <row r="4244" spans="1:5" x14ac:dyDescent="0.3">
      <c r="A4244" s="13"/>
      <c r="B4244" s="13"/>
      <c r="C4244" s="13"/>
      <c r="D4244" s="13"/>
      <c r="E4244" s="13"/>
    </row>
    <row r="4245" spans="1:5" x14ac:dyDescent="0.3">
      <c r="A4245" s="13"/>
      <c r="B4245" s="13"/>
      <c r="C4245" s="13"/>
      <c r="D4245" s="13"/>
      <c r="E4245" s="13"/>
    </row>
    <row r="4246" spans="1:5" x14ac:dyDescent="0.3">
      <c r="A4246" s="13"/>
      <c r="B4246" s="13"/>
      <c r="C4246" s="13"/>
      <c r="D4246" s="13"/>
      <c r="E4246" s="13"/>
    </row>
    <row r="4247" spans="1:5" x14ac:dyDescent="0.3">
      <c r="A4247" s="13"/>
      <c r="B4247" s="13"/>
      <c r="C4247" s="13"/>
      <c r="D4247" s="13"/>
      <c r="E4247" s="13"/>
    </row>
    <row r="4248" spans="1:5" x14ac:dyDescent="0.3">
      <c r="A4248" s="13"/>
      <c r="B4248" s="13"/>
      <c r="C4248" s="13"/>
      <c r="D4248" s="13"/>
      <c r="E4248" s="13"/>
    </row>
    <row r="4249" spans="1:5" x14ac:dyDescent="0.3">
      <c r="A4249" s="13"/>
      <c r="B4249" s="13"/>
      <c r="C4249" s="13"/>
      <c r="D4249" s="13"/>
      <c r="E4249" s="13"/>
    </row>
    <row r="4250" spans="1:5" x14ac:dyDescent="0.3">
      <c r="A4250" s="13"/>
      <c r="B4250" s="13"/>
      <c r="C4250" s="13"/>
      <c r="D4250" s="13"/>
      <c r="E4250" s="13"/>
    </row>
    <row r="4251" spans="1:5" x14ac:dyDescent="0.3">
      <c r="A4251" s="13"/>
      <c r="B4251" s="13"/>
      <c r="C4251" s="13"/>
      <c r="D4251" s="13"/>
      <c r="E4251" s="13"/>
    </row>
    <row r="4252" spans="1:5" x14ac:dyDescent="0.3">
      <c r="A4252" s="13"/>
      <c r="B4252" s="13"/>
      <c r="C4252" s="13"/>
      <c r="D4252" s="13"/>
      <c r="E4252" s="13"/>
    </row>
    <row r="4253" spans="1:5" x14ac:dyDescent="0.3">
      <c r="A4253" s="13"/>
      <c r="B4253" s="13"/>
      <c r="C4253" s="13"/>
      <c r="D4253" s="13"/>
      <c r="E4253" s="13"/>
    </row>
    <row r="4254" spans="1:5" x14ac:dyDescent="0.3">
      <c r="A4254" s="13"/>
      <c r="B4254" s="13"/>
      <c r="C4254" s="13"/>
      <c r="D4254" s="13"/>
      <c r="E4254" s="13"/>
    </row>
    <row r="4255" spans="1:5" x14ac:dyDescent="0.3">
      <c r="A4255" s="13"/>
      <c r="B4255" s="13"/>
      <c r="C4255" s="13"/>
      <c r="D4255" s="13"/>
      <c r="E4255" s="13"/>
    </row>
    <row r="4256" spans="1:5" x14ac:dyDescent="0.3">
      <c r="A4256" s="13"/>
      <c r="B4256" s="13"/>
      <c r="C4256" s="13"/>
      <c r="D4256" s="13"/>
      <c r="E4256" s="13"/>
    </row>
    <row r="4257" spans="1:5" x14ac:dyDescent="0.3">
      <c r="A4257" s="13"/>
      <c r="B4257" s="13"/>
      <c r="C4257" s="13"/>
      <c r="D4257" s="13"/>
      <c r="E4257" s="13"/>
    </row>
    <row r="4258" spans="1:5" x14ac:dyDescent="0.3">
      <c r="A4258" s="13"/>
      <c r="B4258" s="13"/>
      <c r="C4258" s="13"/>
      <c r="D4258" s="13"/>
      <c r="E4258" s="13"/>
    </row>
    <row r="4259" spans="1:5" x14ac:dyDescent="0.3">
      <c r="A4259" s="13"/>
      <c r="B4259" s="13"/>
      <c r="C4259" s="13"/>
      <c r="D4259" s="13"/>
      <c r="E4259" s="13"/>
    </row>
    <row r="4260" spans="1:5" x14ac:dyDescent="0.3">
      <c r="A4260" s="13"/>
      <c r="B4260" s="13"/>
      <c r="C4260" s="13"/>
      <c r="D4260" s="13"/>
      <c r="E4260" s="13"/>
    </row>
    <row r="4261" spans="1:5" x14ac:dyDescent="0.3">
      <c r="A4261" s="13"/>
      <c r="B4261" s="13"/>
      <c r="C4261" s="13"/>
      <c r="D4261" s="13"/>
      <c r="E4261" s="13"/>
    </row>
    <row r="4262" spans="1:5" x14ac:dyDescent="0.3">
      <c r="A4262" s="13"/>
      <c r="B4262" s="13"/>
      <c r="C4262" s="13"/>
      <c r="D4262" s="13"/>
      <c r="E4262" s="13"/>
    </row>
    <row r="4263" spans="1:5" x14ac:dyDescent="0.3">
      <c r="A4263" s="13"/>
      <c r="B4263" s="13"/>
      <c r="C4263" s="13"/>
      <c r="D4263" s="13"/>
      <c r="E4263" s="13"/>
    </row>
    <row r="4264" spans="1:5" x14ac:dyDescent="0.3">
      <c r="A4264" s="13"/>
      <c r="B4264" s="13"/>
      <c r="C4264" s="13"/>
      <c r="D4264" s="13"/>
      <c r="E4264" s="13"/>
    </row>
    <row r="4265" spans="1:5" x14ac:dyDescent="0.3">
      <c r="A4265" s="13"/>
      <c r="B4265" s="13"/>
      <c r="C4265" s="13"/>
      <c r="D4265" s="13"/>
      <c r="E4265" s="13"/>
    </row>
    <row r="4266" spans="1:5" x14ac:dyDescent="0.3">
      <c r="A4266" s="13"/>
      <c r="B4266" s="13"/>
      <c r="C4266" s="13"/>
      <c r="D4266" s="13"/>
      <c r="E4266" s="13"/>
    </row>
    <row r="4267" spans="1:5" x14ac:dyDescent="0.3">
      <c r="A4267" s="13"/>
      <c r="B4267" s="13"/>
      <c r="C4267" s="13"/>
      <c r="D4267" s="13"/>
      <c r="E4267" s="13"/>
    </row>
    <row r="4268" spans="1:5" x14ac:dyDescent="0.3">
      <c r="A4268" s="13"/>
      <c r="B4268" s="13"/>
      <c r="C4268" s="13"/>
      <c r="D4268" s="13"/>
      <c r="E4268" s="13"/>
    </row>
    <row r="4269" spans="1:5" x14ac:dyDescent="0.3">
      <c r="A4269" s="13"/>
      <c r="B4269" s="13"/>
      <c r="C4269" s="13"/>
      <c r="D4269" s="13"/>
      <c r="E4269" s="13"/>
    </row>
    <row r="4270" spans="1:5" x14ac:dyDescent="0.3">
      <c r="A4270" s="13"/>
      <c r="B4270" s="13"/>
      <c r="C4270" s="13"/>
      <c r="D4270" s="13"/>
      <c r="E4270" s="13"/>
    </row>
    <row r="4271" spans="1:5" x14ac:dyDescent="0.3">
      <c r="A4271" s="13"/>
      <c r="B4271" s="13"/>
      <c r="C4271" s="13"/>
      <c r="D4271" s="13"/>
      <c r="E4271" s="13"/>
    </row>
    <row r="4272" spans="1:5" x14ac:dyDescent="0.3">
      <c r="A4272" s="13"/>
      <c r="B4272" s="13"/>
      <c r="C4272" s="13"/>
      <c r="D4272" s="13"/>
      <c r="E4272" s="13"/>
    </row>
    <row r="4273" spans="1:5" x14ac:dyDescent="0.3">
      <c r="A4273" s="13"/>
      <c r="B4273" s="13"/>
      <c r="C4273" s="13"/>
      <c r="D4273" s="13"/>
      <c r="E4273" s="13"/>
    </row>
    <row r="4274" spans="1:5" x14ac:dyDescent="0.3">
      <c r="A4274" s="13"/>
      <c r="B4274" s="13"/>
      <c r="C4274" s="13"/>
      <c r="D4274" s="13"/>
      <c r="E4274" s="13"/>
    </row>
    <row r="4275" spans="1:5" x14ac:dyDescent="0.3">
      <c r="A4275" s="13"/>
      <c r="B4275" s="13"/>
      <c r="C4275" s="13"/>
      <c r="D4275" s="13"/>
      <c r="E4275" s="13"/>
    </row>
    <row r="4276" spans="1:5" x14ac:dyDescent="0.3">
      <c r="A4276" s="13"/>
      <c r="B4276" s="13"/>
      <c r="C4276" s="13"/>
      <c r="D4276" s="13"/>
      <c r="E4276" s="13"/>
    </row>
    <row r="4277" spans="1:5" x14ac:dyDescent="0.3">
      <c r="A4277" s="13"/>
      <c r="B4277" s="13"/>
      <c r="C4277" s="13"/>
      <c r="D4277" s="13"/>
      <c r="E4277" s="13"/>
    </row>
    <row r="4278" spans="1:5" x14ac:dyDescent="0.3">
      <c r="A4278" s="13"/>
      <c r="B4278" s="13"/>
      <c r="C4278" s="13"/>
      <c r="D4278" s="13"/>
      <c r="E4278" s="13"/>
    </row>
    <row r="4279" spans="1:5" x14ac:dyDescent="0.3">
      <c r="A4279" s="13"/>
      <c r="B4279" s="13"/>
      <c r="C4279" s="13"/>
      <c r="D4279" s="13"/>
      <c r="E4279" s="13"/>
    </row>
    <row r="4280" spans="1:5" x14ac:dyDescent="0.3">
      <c r="A4280" s="13"/>
      <c r="B4280" s="13"/>
      <c r="C4280" s="13"/>
      <c r="D4280" s="13"/>
      <c r="E4280" s="13"/>
    </row>
    <row r="4281" spans="1:5" x14ac:dyDescent="0.3">
      <c r="A4281" s="13"/>
      <c r="B4281" s="13"/>
      <c r="C4281" s="13"/>
      <c r="D4281" s="13"/>
      <c r="E4281" s="13"/>
    </row>
    <row r="4282" spans="1:5" x14ac:dyDescent="0.3">
      <c r="A4282" s="13"/>
      <c r="B4282" s="13"/>
      <c r="C4282" s="13"/>
      <c r="D4282" s="13"/>
      <c r="E4282" s="13"/>
    </row>
    <row r="4283" spans="1:5" x14ac:dyDescent="0.3">
      <c r="A4283" s="13"/>
      <c r="B4283" s="13"/>
      <c r="C4283" s="13"/>
      <c r="D4283" s="13"/>
      <c r="E4283" s="13"/>
    </row>
    <row r="4284" spans="1:5" x14ac:dyDescent="0.3">
      <c r="A4284" s="13"/>
      <c r="B4284" s="13"/>
      <c r="C4284" s="13"/>
      <c r="D4284" s="13"/>
      <c r="E4284" s="13"/>
    </row>
    <row r="4285" spans="1:5" x14ac:dyDescent="0.3">
      <c r="A4285" s="13"/>
      <c r="B4285" s="13"/>
      <c r="C4285" s="13"/>
      <c r="D4285" s="13"/>
      <c r="E4285" s="13"/>
    </row>
    <row r="4286" spans="1:5" x14ac:dyDescent="0.3">
      <c r="A4286" s="13"/>
      <c r="B4286" s="13"/>
      <c r="C4286" s="13"/>
      <c r="D4286" s="13"/>
      <c r="E4286" s="13"/>
    </row>
    <row r="4287" spans="1:5" x14ac:dyDescent="0.3">
      <c r="A4287" s="13"/>
      <c r="B4287" s="13"/>
      <c r="C4287" s="13"/>
      <c r="D4287" s="13"/>
      <c r="E4287" s="13"/>
    </row>
    <row r="4288" spans="1:5" x14ac:dyDescent="0.3">
      <c r="A4288" s="13"/>
      <c r="B4288" s="13"/>
      <c r="C4288" s="13"/>
      <c r="D4288" s="13"/>
      <c r="E4288" s="13"/>
    </row>
    <row r="4289" spans="1:5" x14ac:dyDescent="0.3">
      <c r="A4289" s="13"/>
      <c r="B4289" s="13"/>
      <c r="C4289" s="13"/>
      <c r="D4289" s="13"/>
      <c r="E4289" s="13"/>
    </row>
    <row r="4290" spans="1:5" x14ac:dyDescent="0.3">
      <c r="A4290" s="13"/>
      <c r="B4290" s="13"/>
      <c r="C4290" s="13"/>
      <c r="D4290" s="13"/>
      <c r="E4290" s="13"/>
    </row>
    <row r="4291" spans="1:5" x14ac:dyDescent="0.3">
      <c r="A4291" s="13"/>
      <c r="B4291" s="13"/>
      <c r="C4291" s="13"/>
      <c r="D4291" s="13"/>
      <c r="E4291" s="13"/>
    </row>
    <row r="4292" spans="1:5" x14ac:dyDescent="0.3">
      <c r="A4292" s="13"/>
      <c r="B4292" s="13"/>
      <c r="C4292" s="13"/>
      <c r="D4292" s="13"/>
      <c r="E4292" s="13"/>
    </row>
    <row r="4293" spans="1:5" x14ac:dyDescent="0.3">
      <c r="A4293" s="13"/>
      <c r="B4293" s="13"/>
      <c r="C4293" s="13"/>
      <c r="D4293" s="13"/>
      <c r="E4293" s="13"/>
    </row>
    <row r="4294" spans="1:5" x14ac:dyDescent="0.3">
      <c r="A4294" s="13"/>
      <c r="B4294" s="13"/>
      <c r="C4294" s="13"/>
      <c r="D4294" s="13"/>
      <c r="E4294" s="13"/>
    </row>
    <row r="4295" spans="1:5" x14ac:dyDescent="0.3">
      <c r="A4295" s="13"/>
      <c r="B4295" s="13"/>
      <c r="C4295" s="13"/>
      <c r="D4295" s="13"/>
      <c r="E4295" s="13"/>
    </row>
    <row r="4296" spans="1:5" x14ac:dyDescent="0.3">
      <c r="A4296" s="13"/>
      <c r="B4296" s="13"/>
      <c r="C4296" s="13"/>
      <c r="D4296" s="13"/>
      <c r="E4296" s="13"/>
    </row>
    <row r="4297" spans="1:5" x14ac:dyDescent="0.3">
      <c r="A4297" s="13"/>
      <c r="B4297" s="13"/>
      <c r="C4297" s="13"/>
      <c r="D4297" s="13"/>
      <c r="E4297" s="13"/>
    </row>
    <row r="4298" spans="1:5" x14ac:dyDescent="0.3">
      <c r="A4298" s="13"/>
      <c r="B4298" s="13"/>
      <c r="C4298" s="13"/>
      <c r="D4298" s="13"/>
      <c r="E4298" s="13"/>
    </row>
    <row r="4299" spans="1:5" x14ac:dyDescent="0.3">
      <c r="A4299" s="13"/>
      <c r="B4299" s="13"/>
      <c r="C4299" s="13"/>
      <c r="D4299" s="13"/>
      <c r="E4299" s="13"/>
    </row>
    <row r="4300" spans="1:5" x14ac:dyDescent="0.3">
      <c r="A4300" s="13"/>
      <c r="B4300" s="13"/>
      <c r="C4300" s="13"/>
      <c r="D4300" s="13"/>
      <c r="E4300" s="13"/>
    </row>
    <row r="4301" spans="1:5" x14ac:dyDescent="0.3">
      <c r="A4301" s="13"/>
      <c r="B4301" s="13"/>
      <c r="C4301" s="13"/>
      <c r="D4301" s="13"/>
      <c r="E4301" s="13"/>
    </row>
    <row r="4302" spans="1:5" x14ac:dyDescent="0.3">
      <c r="A4302" s="13"/>
      <c r="B4302" s="13"/>
      <c r="C4302" s="13"/>
      <c r="D4302" s="13"/>
      <c r="E4302" s="13"/>
    </row>
    <row r="4303" spans="1:5" x14ac:dyDescent="0.3">
      <c r="A4303" s="13"/>
      <c r="B4303" s="13"/>
      <c r="C4303" s="13"/>
      <c r="D4303" s="13"/>
      <c r="E4303" s="13"/>
    </row>
    <row r="4304" spans="1:5" x14ac:dyDescent="0.3">
      <c r="A4304" s="13"/>
      <c r="B4304" s="13"/>
      <c r="C4304" s="13"/>
      <c r="D4304" s="13"/>
      <c r="E4304" s="13"/>
    </row>
    <row r="4305" spans="1:5" x14ac:dyDescent="0.3">
      <c r="A4305" s="13"/>
      <c r="B4305" s="13"/>
      <c r="C4305" s="13"/>
      <c r="D4305" s="13"/>
      <c r="E4305" s="13"/>
    </row>
    <row r="4306" spans="1:5" x14ac:dyDescent="0.3">
      <c r="A4306" s="13"/>
      <c r="B4306" s="13"/>
      <c r="C4306" s="13"/>
      <c r="D4306" s="13"/>
      <c r="E4306" s="13"/>
    </row>
    <row r="4307" spans="1:5" x14ac:dyDescent="0.3">
      <c r="A4307" s="13"/>
      <c r="B4307" s="13"/>
      <c r="C4307" s="13"/>
      <c r="D4307" s="13"/>
      <c r="E4307" s="13"/>
    </row>
    <row r="4308" spans="1:5" x14ac:dyDescent="0.3">
      <c r="A4308" s="13"/>
      <c r="B4308" s="13"/>
      <c r="C4308" s="13"/>
      <c r="D4308" s="13"/>
      <c r="E4308" s="13"/>
    </row>
    <row r="4309" spans="1:5" x14ac:dyDescent="0.3">
      <c r="A4309" s="13"/>
      <c r="B4309" s="13"/>
      <c r="C4309" s="13"/>
      <c r="D4309" s="13"/>
      <c r="E4309" s="13"/>
    </row>
    <row r="4310" spans="1:5" x14ac:dyDescent="0.3">
      <c r="A4310" s="13"/>
      <c r="B4310" s="13"/>
      <c r="C4310" s="13"/>
      <c r="D4310" s="13"/>
      <c r="E4310" s="13"/>
    </row>
    <row r="4311" spans="1:5" x14ac:dyDescent="0.3">
      <c r="A4311" s="13"/>
      <c r="B4311" s="13"/>
      <c r="C4311" s="13"/>
      <c r="D4311" s="13"/>
      <c r="E4311" s="13"/>
    </row>
    <row r="4312" spans="1:5" x14ac:dyDescent="0.3">
      <c r="A4312" s="13"/>
      <c r="B4312" s="13"/>
      <c r="C4312" s="13"/>
      <c r="D4312" s="13"/>
      <c r="E4312" s="13"/>
    </row>
    <row r="4313" spans="1:5" x14ac:dyDescent="0.3">
      <c r="A4313" s="13"/>
      <c r="B4313" s="13"/>
      <c r="C4313" s="13"/>
      <c r="D4313" s="13"/>
      <c r="E4313" s="13"/>
    </row>
    <row r="4314" spans="1:5" x14ac:dyDescent="0.3">
      <c r="A4314" s="13"/>
      <c r="B4314" s="13"/>
      <c r="C4314" s="13"/>
      <c r="D4314" s="13"/>
      <c r="E4314" s="13"/>
    </row>
    <row r="4315" spans="1:5" x14ac:dyDescent="0.3">
      <c r="A4315" s="13"/>
      <c r="B4315" s="13"/>
      <c r="C4315" s="13"/>
      <c r="D4315" s="13"/>
      <c r="E4315" s="13"/>
    </row>
    <row r="4316" spans="1:5" x14ac:dyDescent="0.3">
      <c r="A4316" s="13"/>
      <c r="B4316" s="13"/>
      <c r="C4316" s="13"/>
      <c r="D4316" s="13"/>
      <c r="E4316" s="13"/>
    </row>
    <row r="4317" spans="1:5" x14ac:dyDescent="0.3">
      <c r="A4317" s="13"/>
      <c r="B4317" s="13"/>
      <c r="C4317" s="13"/>
      <c r="D4317" s="13"/>
      <c r="E4317" s="13"/>
    </row>
    <row r="4318" spans="1:5" x14ac:dyDescent="0.3">
      <c r="A4318" s="13"/>
      <c r="B4318" s="13"/>
      <c r="C4318" s="13"/>
      <c r="D4318" s="13"/>
      <c r="E4318" s="13"/>
    </row>
    <row r="4319" spans="1:5" x14ac:dyDescent="0.3">
      <c r="A4319" s="13"/>
      <c r="B4319" s="13"/>
      <c r="C4319" s="13"/>
      <c r="D4319" s="13"/>
      <c r="E4319" s="13"/>
    </row>
    <row r="4320" spans="1:5" x14ac:dyDescent="0.3">
      <c r="A4320" s="13"/>
      <c r="B4320" s="13"/>
      <c r="C4320" s="13"/>
      <c r="D4320" s="13"/>
      <c r="E4320" s="13"/>
    </row>
    <row r="4321" spans="1:5" x14ac:dyDescent="0.3">
      <c r="A4321" s="13"/>
      <c r="B4321" s="13"/>
      <c r="C4321" s="13"/>
      <c r="D4321" s="13"/>
      <c r="E4321" s="13"/>
    </row>
    <row r="4322" spans="1:5" x14ac:dyDescent="0.3">
      <c r="A4322" s="13"/>
      <c r="B4322" s="13"/>
      <c r="C4322" s="13"/>
      <c r="D4322" s="13"/>
      <c r="E4322" s="13"/>
    </row>
    <row r="4323" spans="1:5" x14ac:dyDescent="0.3">
      <c r="A4323" s="13"/>
      <c r="B4323" s="13"/>
      <c r="C4323" s="13"/>
      <c r="D4323" s="13"/>
      <c r="E4323" s="13"/>
    </row>
    <row r="4324" spans="1:5" x14ac:dyDescent="0.3">
      <c r="A4324" s="13"/>
      <c r="B4324" s="13"/>
      <c r="C4324" s="13"/>
      <c r="D4324" s="13"/>
      <c r="E4324" s="13"/>
    </row>
    <row r="4325" spans="1:5" x14ac:dyDescent="0.3">
      <c r="A4325" s="13"/>
      <c r="B4325" s="13"/>
      <c r="C4325" s="13"/>
      <c r="D4325" s="13"/>
      <c r="E4325" s="13"/>
    </row>
    <row r="4326" spans="1:5" x14ac:dyDescent="0.3">
      <c r="A4326" s="13"/>
      <c r="B4326" s="13"/>
      <c r="C4326" s="13"/>
      <c r="D4326" s="13"/>
      <c r="E4326" s="13"/>
    </row>
    <row r="4327" spans="1:5" x14ac:dyDescent="0.3">
      <c r="A4327" s="13"/>
      <c r="B4327" s="13"/>
      <c r="C4327" s="13"/>
      <c r="D4327" s="13"/>
      <c r="E4327" s="13"/>
    </row>
    <row r="4328" spans="1:5" x14ac:dyDescent="0.3">
      <c r="A4328" s="13"/>
      <c r="B4328" s="13"/>
      <c r="C4328" s="13"/>
      <c r="D4328" s="13"/>
      <c r="E4328" s="13"/>
    </row>
    <row r="4329" spans="1:5" x14ac:dyDescent="0.3">
      <c r="A4329" s="13"/>
      <c r="B4329" s="13"/>
      <c r="C4329" s="13"/>
      <c r="D4329" s="13"/>
      <c r="E4329" s="13"/>
    </row>
    <row r="4330" spans="1:5" x14ac:dyDescent="0.3">
      <c r="A4330" s="13"/>
      <c r="B4330" s="13"/>
      <c r="C4330" s="13"/>
      <c r="D4330" s="13"/>
      <c r="E4330" s="13"/>
    </row>
    <row r="4331" spans="1:5" x14ac:dyDescent="0.3">
      <c r="A4331" s="13"/>
      <c r="B4331" s="13"/>
      <c r="C4331" s="13"/>
      <c r="D4331" s="13"/>
      <c r="E4331" s="13"/>
    </row>
    <row r="4332" spans="1:5" x14ac:dyDescent="0.3">
      <c r="A4332" s="13"/>
      <c r="B4332" s="13"/>
      <c r="C4332" s="13"/>
      <c r="D4332" s="13"/>
      <c r="E4332" s="13"/>
    </row>
    <row r="4333" spans="1:5" x14ac:dyDescent="0.3">
      <c r="A4333" s="13"/>
      <c r="B4333" s="13"/>
      <c r="C4333" s="13"/>
      <c r="D4333" s="13"/>
      <c r="E4333" s="13"/>
    </row>
    <row r="4334" spans="1:5" x14ac:dyDescent="0.3">
      <c r="A4334" s="13"/>
      <c r="B4334" s="13"/>
      <c r="C4334" s="13"/>
      <c r="D4334" s="13"/>
      <c r="E4334" s="13"/>
    </row>
    <row r="4335" spans="1:5" x14ac:dyDescent="0.3">
      <c r="A4335" s="13"/>
      <c r="B4335" s="13"/>
      <c r="C4335" s="13"/>
      <c r="D4335" s="13"/>
      <c r="E4335" s="13"/>
    </row>
    <row r="4336" spans="1:5" x14ac:dyDescent="0.3">
      <c r="A4336" s="13"/>
      <c r="B4336" s="13"/>
      <c r="C4336" s="13"/>
      <c r="D4336" s="13"/>
      <c r="E4336" s="13"/>
    </row>
    <row r="4337" spans="1:5" x14ac:dyDescent="0.3">
      <c r="A4337" s="13"/>
      <c r="B4337" s="13"/>
      <c r="C4337" s="13"/>
      <c r="D4337" s="13"/>
      <c r="E4337" s="13"/>
    </row>
    <row r="4338" spans="1:5" x14ac:dyDescent="0.3">
      <c r="A4338" s="13"/>
      <c r="B4338" s="13"/>
      <c r="C4338" s="13"/>
      <c r="D4338" s="13"/>
      <c r="E4338" s="13"/>
    </row>
    <row r="4339" spans="1:5" x14ac:dyDescent="0.3">
      <c r="A4339" s="13"/>
      <c r="B4339" s="13"/>
      <c r="C4339" s="13"/>
      <c r="D4339" s="13"/>
      <c r="E4339" s="13"/>
    </row>
    <row r="4340" spans="1:5" x14ac:dyDescent="0.3">
      <c r="A4340" s="13"/>
      <c r="B4340" s="13"/>
      <c r="C4340" s="13"/>
      <c r="D4340" s="13"/>
      <c r="E4340" s="13"/>
    </row>
    <row r="4341" spans="1:5" x14ac:dyDescent="0.3">
      <c r="A4341" s="13"/>
      <c r="B4341" s="13"/>
      <c r="C4341" s="13"/>
      <c r="D4341" s="13"/>
      <c r="E4341" s="13"/>
    </row>
    <row r="4342" spans="1:5" x14ac:dyDescent="0.3">
      <c r="A4342" s="13"/>
      <c r="B4342" s="13"/>
      <c r="C4342" s="13"/>
      <c r="D4342" s="13"/>
      <c r="E4342" s="13"/>
    </row>
    <row r="4343" spans="1:5" x14ac:dyDescent="0.3">
      <c r="A4343" s="13"/>
      <c r="B4343" s="13"/>
      <c r="C4343" s="13"/>
      <c r="D4343" s="13"/>
      <c r="E4343" s="13"/>
    </row>
    <row r="4344" spans="1:5" x14ac:dyDescent="0.3">
      <c r="A4344" s="13"/>
      <c r="B4344" s="13"/>
      <c r="C4344" s="13"/>
      <c r="D4344" s="13"/>
      <c r="E4344" s="13"/>
    </row>
    <row r="4345" spans="1:5" x14ac:dyDescent="0.3">
      <c r="A4345" s="13"/>
      <c r="B4345" s="13"/>
      <c r="C4345" s="13"/>
      <c r="D4345" s="13"/>
      <c r="E4345" s="13"/>
    </row>
    <row r="4346" spans="1:5" x14ac:dyDescent="0.3">
      <c r="A4346" s="13"/>
      <c r="B4346" s="13"/>
      <c r="C4346" s="13"/>
      <c r="D4346" s="13"/>
      <c r="E4346" s="13"/>
    </row>
    <row r="4347" spans="1:5" x14ac:dyDescent="0.3">
      <c r="A4347" s="13"/>
      <c r="B4347" s="13"/>
      <c r="C4347" s="13"/>
      <c r="D4347" s="13"/>
      <c r="E4347" s="13"/>
    </row>
    <row r="4348" spans="1:5" x14ac:dyDescent="0.3">
      <c r="A4348" s="13"/>
      <c r="B4348" s="13"/>
      <c r="C4348" s="13"/>
      <c r="D4348" s="13"/>
      <c r="E4348" s="13"/>
    </row>
    <row r="4349" spans="1:5" x14ac:dyDescent="0.3">
      <c r="A4349" s="13"/>
      <c r="B4349" s="13"/>
      <c r="C4349" s="13"/>
      <c r="D4349" s="13"/>
      <c r="E4349" s="13"/>
    </row>
    <row r="4350" spans="1:5" x14ac:dyDescent="0.3">
      <c r="A4350" s="13"/>
      <c r="B4350" s="13"/>
      <c r="C4350" s="13"/>
      <c r="D4350" s="13"/>
      <c r="E4350" s="13"/>
    </row>
    <row r="4351" spans="1:5" x14ac:dyDescent="0.3">
      <c r="A4351" s="13"/>
      <c r="B4351" s="13"/>
      <c r="C4351" s="13"/>
      <c r="D4351" s="13"/>
      <c r="E4351" s="13"/>
    </row>
    <row r="4352" spans="1:5" x14ac:dyDescent="0.3">
      <c r="A4352" s="13"/>
      <c r="B4352" s="13"/>
      <c r="C4352" s="13"/>
      <c r="D4352" s="13"/>
      <c r="E4352" s="13"/>
    </row>
    <row r="4353" spans="1:5" x14ac:dyDescent="0.3">
      <c r="A4353" s="13"/>
      <c r="B4353" s="13"/>
      <c r="C4353" s="13"/>
      <c r="D4353" s="13"/>
      <c r="E4353" s="13"/>
    </row>
    <row r="4354" spans="1:5" x14ac:dyDescent="0.3">
      <c r="A4354" s="13"/>
      <c r="B4354" s="13"/>
      <c r="C4354" s="13"/>
      <c r="D4354" s="13"/>
      <c r="E4354" s="13"/>
    </row>
    <row r="4355" spans="1:5" x14ac:dyDescent="0.3">
      <c r="A4355" s="13"/>
      <c r="B4355" s="13"/>
      <c r="C4355" s="13"/>
      <c r="D4355" s="13"/>
      <c r="E4355" s="13"/>
    </row>
    <row r="4356" spans="1:5" x14ac:dyDescent="0.3">
      <c r="A4356" s="13"/>
      <c r="B4356" s="13"/>
      <c r="C4356" s="13"/>
      <c r="D4356" s="13"/>
      <c r="E4356" s="13"/>
    </row>
    <row r="4357" spans="1:5" x14ac:dyDescent="0.3">
      <c r="A4357" s="13"/>
      <c r="B4357" s="13"/>
      <c r="C4357" s="13"/>
      <c r="D4357" s="13"/>
      <c r="E4357" s="13"/>
    </row>
    <row r="4358" spans="1:5" x14ac:dyDescent="0.3">
      <c r="A4358" s="13"/>
      <c r="B4358" s="13"/>
      <c r="C4358" s="13"/>
      <c r="D4358" s="13"/>
      <c r="E4358" s="13"/>
    </row>
    <row r="4359" spans="1:5" x14ac:dyDescent="0.3">
      <c r="A4359" s="13"/>
      <c r="B4359" s="13"/>
      <c r="C4359" s="13"/>
      <c r="D4359" s="13"/>
      <c r="E4359" s="13"/>
    </row>
    <row r="4360" spans="1:5" x14ac:dyDescent="0.3">
      <c r="A4360" s="13"/>
      <c r="B4360" s="13"/>
      <c r="C4360" s="13"/>
      <c r="D4360" s="13"/>
      <c r="E4360" s="13"/>
    </row>
    <row r="4361" spans="1:5" x14ac:dyDescent="0.3">
      <c r="A4361" s="13"/>
      <c r="B4361" s="13"/>
      <c r="C4361" s="13"/>
      <c r="D4361" s="13"/>
      <c r="E4361" s="13"/>
    </row>
    <row r="4362" spans="1:5" x14ac:dyDescent="0.3">
      <c r="A4362" s="13"/>
      <c r="B4362" s="13"/>
      <c r="C4362" s="13"/>
      <c r="D4362" s="13"/>
      <c r="E4362" s="13"/>
    </row>
    <row r="4363" spans="1:5" x14ac:dyDescent="0.3">
      <c r="A4363" s="13"/>
      <c r="B4363" s="13"/>
      <c r="C4363" s="13"/>
      <c r="D4363" s="13"/>
      <c r="E4363" s="13"/>
    </row>
    <row r="4364" spans="1:5" x14ac:dyDescent="0.3">
      <c r="A4364" s="13"/>
      <c r="B4364" s="13"/>
      <c r="C4364" s="13"/>
      <c r="D4364" s="13"/>
      <c r="E4364" s="13"/>
    </row>
    <row r="4365" spans="1:5" x14ac:dyDescent="0.3">
      <c r="A4365" s="13"/>
      <c r="B4365" s="13"/>
      <c r="C4365" s="13"/>
      <c r="D4365" s="13"/>
      <c r="E4365" s="13"/>
    </row>
    <row r="4366" spans="1:5" x14ac:dyDescent="0.3">
      <c r="A4366" s="13"/>
      <c r="B4366" s="13"/>
      <c r="C4366" s="13"/>
      <c r="D4366" s="13"/>
      <c r="E4366" s="13"/>
    </row>
    <row r="4367" spans="1:5" x14ac:dyDescent="0.3">
      <c r="A4367" s="13"/>
      <c r="B4367" s="13"/>
      <c r="C4367" s="13"/>
      <c r="D4367" s="13"/>
      <c r="E4367" s="13"/>
    </row>
    <row r="4368" spans="1:5" x14ac:dyDescent="0.3">
      <c r="A4368" s="13"/>
      <c r="B4368" s="13"/>
      <c r="C4368" s="13"/>
      <c r="D4368" s="13"/>
      <c r="E4368" s="13"/>
    </row>
    <row r="4369" spans="1:5" x14ac:dyDescent="0.3">
      <c r="A4369" s="13"/>
      <c r="B4369" s="13"/>
      <c r="C4369" s="13"/>
      <c r="D4369" s="13"/>
      <c r="E4369" s="13"/>
    </row>
    <row r="4370" spans="1:5" x14ac:dyDescent="0.3">
      <c r="A4370" s="13"/>
      <c r="B4370" s="13"/>
      <c r="C4370" s="13"/>
      <c r="D4370" s="13"/>
      <c r="E4370" s="13"/>
    </row>
    <row r="4371" spans="1:5" x14ac:dyDescent="0.3">
      <c r="A4371" s="13"/>
      <c r="B4371" s="13"/>
      <c r="C4371" s="13"/>
      <c r="D4371" s="13"/>
      <c r="E4371" s="13"/>
    </row>
    <row r="4372" spans="1:5" x14ac:dyDescent="0.3">
      <c r="A4372" s="13"/>
      <c r="B4372" s="13"/>
      <c r="C4372" s="13"/>
      <c r="D4372" s="13"/>
      <c r="E4372" s="13"/>
    </row>
    <row r="4373" spans="1:5" x14ac:dyDescent="0.3">
      <c r="A4373" s="13"/>
      <c r="B4373" s="13"/>
      <c r="C4373" s="13"/>
      <c r="D4373" s="13"/>
      <c r="E4373" s="13"/>
    </row>
    <row r="4374" spans="1:5" x14ac:dyDescent="0.3">
      <c r="A4374" s="13"/>
      <c r="B4374" s="13"/>
      <c r="C4374" s="13"/>
      <c r="D4374" s="13"/>
      <c r="E4374" s="13"/>
    </row>
    <row r="4375" spans="1:5" x14ac:dyDescent="0.3">
      <c r="A4375" s="13"/>
      <c r="B4375" s="13"/>
      <c r="C4375" s="13"/>
      <c r="D4375" s="13"/>
      <c r="E4375" s="13"/>
    </row>
    <row r="4376" spans="1:5" x14ac:dyDescent="0.3">
      <c r="A4376" s="13"/>
      <c r="B4376" s="13"/>
      <c r="C4376" s="13"/>
      <c r="D4376" s="13"/>
      <c r="E4376" s="13"/>
    </row>
    <row r="4377" spans="1:5" x14ac:dyDescent="0.3">
      <c r="A4377" s="13"/>
      <c r="B4377" s="13"/>
      <c r="C4377" s="13"/>
      <c r="D4377" s="13"/>
      <c r="E4377" s="13"/>
    </row>
    <row r="4378" spans="1:5" x14ac:dyDescent="0.3">
      <c r="A4378" s="13"/>
      <c r="B4378" s="13"/>
      <c r="C4378" s="13"/>
      <c r="D4378" s="13"/>
      <c r="E4378" s="13"/>
    </row>
    <row r="4379" spans="1:5" x14ac:dyDescent="0.3">
      <c r="A4379" s="13"/>
      <c r="B4379" s="13"/>
      <c r="C4379" s="13"/>
      <c r="D4379" s="13"/>
      <c r="E4379" s="13"/>
    </row>
    <row r="4380" spans="1:5" x14ac:dyDescent="0.3">
      <c r="A4380" s="13"/>
      <c r="B4380" s="13"/>
      <c r="C4380" s="13"/>
      <c r="D4380" s="13"/>
      <c r="E4380" s="13"/>
    </row>
    <row r="4381" spans="1:5" x14ac:dyDescent="0.3">
      <c r="A4381" s="13"/>
      <c r="B4381" s="13"/>
      <c r="C4381" s="13"/>
      <c r="D4381" s="13"/>
      <c r="E4381" s="13"/>
    </row>
    <row r="4382" spans="1:5" x14ac:dyDescent="0.3">
      <c r="A4382" s="13"/>
      <c r="B4382" s="13"/>
      <c r="C4382" s="13"/>
      <c r="D4382" s="13"/>
      <c r="E4382" s="13"/>
    </row>
    <row r="4383" spans="1:5" x14ac:dyDescent="0.3">
      <c r="A4383" s="13"/>
      <c r="B4383" s="13"/>
      <c r="C4383" s="13"/>
      <c r="D4383" s="13"/>
      <c r="E4383" s="13"/>
    </row>
    <row r="4384" spans="1:5" x14ac:dyDescent="0.3">
      <c r="A4384" s="13"/>
      <c r="B4384" s="13"/>
      <c r="C4384" s="13"/>
      <c r="D4384" s="13"/>
      <c r="E4384" s="13"/>
    </row>
    <row r="4385" spans="1:5" x14ac:dyDescent="0.3">
      <c r="A4385" s="13"/>
      <c r="B4385" s="13"/>
      <c r="C4385" s="13"/>
      <c r="D4385" s="13"/>
      <c r="E4385" s="13"/>
    </row>
    <row r="4386" spans="1:5" x14ac:dyDescent="0.3">
      <c r="A4386" s="13"/>
      <c r="B4386" s="13"/>
      <c r="C4386" s="13"/>
      <c r="D4386" s="13"/>
      <c r="E4386" s="13"/>
    </row>
    <row r="4387" spans="1:5" x14ac:dyDescent="0.3">
      <c r="A4387" s="13"/>
      <c r="B4387" s="13"/>
      <c r="C4387" s="13"/>
      <c r="D4387" s="13"/>
      <c r="E4387" s="13"/>
    </row>
    <row r="4388" spans="1:5" x14ac:dyDescent="0.3">
      <c r="A4388" s="13"/>
      <c r="B4388" s="13"/>
      <c r="C4388" s="13"/>
      <c r="D4388" s="13"/>
      <c r="E4388" s="13"/>
    </row>
    <row r="4389" spans="1:5" x14ac:dyDescent="0.3">
      <c r="A4389" s="13"/>
      <c r="B4389" s="13"/>
      <c r="C4389" s="13"/>
      <c r="D4389" s="13"/>
      <c r="E4389" s="13"/>
    </row>
    <row r="4390" spans="1:5" x14ac:dyDescent="0.3">
      <c r="A4390" s="13"/>
      <c r="B4390" s="13"/>
      <c r="C4390" s="13"/>
      <c r="D4390" s="13"/>
      <c r="E4390" s="13"/>
    </row>
    <row r="4391" spans="1:5" x14ac:dyDescent="0.3">
      <c r="A4391" s="13"/>
      <c r="B4391" s="13"/>
      <c r="C4391" s="13"/>
      <c r="D4391" s="13"/>
      <c r="E4391" s="13"/>
    </row>
    <row r="4392" spans="1:5" x14ac:dyDescent="0.3">
      <c r="A4392" s="13"/>
      <c r="B4392" s="13"/>
      <c r="C4392" s="13"/>
      <c r="D4392" s="13"/>
      <c r="E4392" s="13"/>
    </row>
    <row r="4393" spans="1:5" x14ac:dyDescent="0.3">
      <c r="A4393" s="13"/>
      <c r="B4393" s="13"/>
      <c r="C4393" s="13"/>
      <c r="D4393" s="13"/>
      <c r="E4393" s="13"/>
    </row>
    <row r="4394" spans="1:5" x14ac:dyDescent="0.3">
      <c r="A4394" s="13"/>
      <c r="B4394" s="13"/>
      <c r="C4394" s="13"/>
      <c r="D4394" s="13"/>
      <c r="E4394" s="13"/>
    </row>
    <row r="4395" spans="1:5" x14ac:dyDescent="0.3">
      <c r="A4395" s="13"/>
      <c r="B4395" s="13"/>
      <c r="C4395" s="13"/>
      <c r="D4395" s="13"/>
      <c r="E4395" s="13"/>
    </row>
    <row r="4396" spans="1:5" x14ac:dyDescent="0.3">
      <c r="A4396" s="13"/>
      <c r="B4396" s="13"/>
      <c r="C4396" s="13"/>
      <c r="D4396" s="13"/>
      <c r="E4396" s="13"/>
    </row>
    <row r="4397" spans="1:5" x14ac:dyDescent="0.3">
      <c r="A4397" s="13"/>
      <c r="B4397" s="13"/>
      <c r="C4397" s="13"/>
      <c r="D4397" s="13"/>
      <c r="E4397" s="13"/>
    </row>
    <row r="4398" spans="1:5" x14ac:dyDescent="0.3">
      <c r="A4398" s="13"/>
      <c r="B4398" s="13"/>
      <c r="C4398" s="13"/>
      <c r="D4398" s="13"/>
      <c r="E4398" s="13"/>
    </row>
    <row r="4399" spans="1:5" x14ac:dyDescent="0.3">
      <c r="A4399" s="13"/>
      <c r="B4399" s="13"/>
      <c r="C4399" s="13"/>
      <c r="D4399" s="13"/>
      <c r="E4399" s="13"/>
    </row>
    <row r="4400" spans="1:5" x14ac:dyDescent="0.3">
      <c r="A4400" s="13"/>
      <c r="B4400" s="13"/>
      <c r="C4400" s="13"/>
      <c r="D4400" s="13"/>
      <c r="E4400" s="13"/>
    </row>
    <row r="4401" spans="1:5" x14ac:dyDescent="0.3">
      <c r="A4401" s="13"/>
      <c r="B4401" s="13"/>
      <c r="C4401" s="13"/>
      <c r="D4401" s="13"/>
      <c r="E4401" s="13"/>
    </row>
    <row r="4402" spans="1:5" x14ac:dyDescent="0.3">
      <c r="A4402" s="13"/>
      <c r="B4402" s="13"/>
      <c r="C4402" s="13"/>
      <c r="D4402" s="13"/>
      <c r="E4402" s="13"/>
    </row>
    <row r="4403" spans="1:5" x14ac:dyDescent="0.3">
      <c r="A4403" s="13"/>
      <c r="B4403" s="13"/>
      <c r="C4403" s="13"/>
      <c r="D4403" s="13"/>
      <c r="E4403" s="13"/>
    </row>
    <row r="4404" spans="1:5" x14ac:dyDescent="0.3">
      <c r="A4404" s="13"/>
      <c r="B4404" s="13"/>
      <c r="C4404" s="13"/>
      <c r="D4404" s="13"/>
      <c r="E4404" s="13"/>
    </row>
    <row r="4405" spans="1:5" x14ac:dyDescent="0.3">
      <c r="A4405" s="13"/>
      <c r="B4405" s="13"/>
      <c r="C4405" s="13"/>
      <c r="D4405" s="13"/>
      <c r="E4405" s="13"/>
    </row>
    <row r="4406" spans="1:5" x14ac:dyDescent="0.3">
      <c r="A4406" s="13"/>
      <c r="B4406" s="13"/>
      <c r="C4406" s="13"/>
      <c r="D4406" s="13"/>
      <c r="E4406" s="13"/>
    </row>
    <row r="4407" spans="1:5" x14ac:dyDescent="0.3">
      <c r="A4407" s="13"/>
      <c r="B4407" s="13"/>
      <c r="C4407" s="13"/>
      <c r="D4407" s="13"/>
      <c r="E4407" s="13"/>
    </row>
    <row r="4408" spans="1:5" x14ac:dyDescent="0.3">
      <c r="A4408" s="13"/>
      <c r="B4408" s="13"/>
      <c r="C4408" s="13"/>
      <c r="D4408" s="13"/>
      <c r="E4408" s="13"/>
    </row>
    <row r="4409" spans="1:5" x14ac:dyDescent="0.3">
      <c r="A4409" s="13"/>
      <c r="B4409" s="13"/>
      <c r="C4409" s="13"/>
      <c r="D4409" s="13"/>
      <c r="E4409" s="13"/>
    </row>
    <row r="4410" spans="1:5" x14ac:dyDescent="0.3">
      <c r="A4410" s="13"/>
      <c r="B4410" s="13"/>
      <c r="C4410" s="13"/>
      <c r="D4410" s="13"/>
      <c r="E4410" s="13"/>
    </row>
    <row r="4411" spans="1:5" x14ac:dyDescent="0.3">
      <c r="A4411" s="13"/>
      <c r="B4411" s="13"/>
      <c r="C4411" s="13"/>
      <c r="D4411" s="13"/>
      <c r="E4411" s="13"/>
    </row>
    <row r="4412" spans="1:5" x14ac:dyDescent="0.3">
      <c r="A4412" s="13"/>
      <c r="B4412" s="13"/>
      <c r="C4412" s="13"/>
      <c r="D4412" s="13"/>
      <c r="E4412" s="13"/>
    </row>
    <row r="4413" spans="1:5" x14ac:dyDescent="0.3">
      <c r="A4413" s="13"/>
      <c r="B4413" s="13"/>
      <c r="C4413" s="13"/>
      <c r="D4413" s="13"/>
      <c r="E4413" s="13"/>
    </row>
    <row r="4414" spans="1:5" x14ac:dyDescent="0.3">
      <c r="A4414" s="13"/>
      <c r="B4414" s="13"/>
      <c r="C4414" s="13"/>
      <c r="D4414" s="13"/>
      <c r="E4414" s="13"/>
    </row>
    <row r="4415" spans="1:5" x14ac:dyDescent="0.3">
      <c r="A4415" s="13"/>
      <c r="B4415" s="13"/>
      <c r="C4415" s="13"/>
      <c r="D4415" s="13"/>
      <c r="E4415" s="13"/>
    </row>
    <row r="4416" spans="1:5" x14ac:dyDescent="0.3">
      <c r="A4416" s="13"/>
      <c r="B4416" s="13"/>
      <c r="C4416" s="13"/>
      <c r="D4416" s="13"/>
      <c r="E4416" s="13"/>
    </row>
    <row r="4417" spans="1:5" x14ac:dyDescent="0.3">
      <c r="A4417" s="13"/>
      <c r="B4417" s="13"/>
      <c r="C4417" s="13"/>
      <c r="D4417" s="13"/>
      <c r="E4417" s="13"/>
    </row>
    <row r="4418" spans="1:5" x14ac:dyDescent="0.3">
      <c r="A4418" s="13"/>
      <c r="B4418" s="13"/>
      <c r="C4418" s="13"/>
      <c r="D4418" s="13"/>
      <c r="E4418" s="13"/>
    </row>
    <row r="4419" spans="1:5" x14ac:dyDescent="0.3">
      <c r="A4419" s="13"/>
      <c r="B4419" s="13"/>
      <c r="C4419" s="13"/>
      <c r="D4419" s="13"/>
      <c r="E4419" s="13"/>
    </row>
    <row r="4420" spans="1:5" x14ac:dyDescent="0.3">
      <c r="A4420" s="13"/>
      <c r="B4420" s="13"/>
      <c r="C4420" s="13"/>
      <c r="D4420" s="13"/>
      <c r="E4420" s="13"/>
    </row>
    <row r="4421" spans="1:5" x14ac:dyDescent="0.3">
      <c r="A4421" s="13"/>
      <c r="B4421" s="13"/>
      <c r="C4421" s="13"/>
      <c r="D4421" s="13"/>
      <c r="E4421" s="13"/>
    </row>
    <row r="4422" spans="1:5" x14ac:dyDescent="0.3">
      <c r="A4422" s="13"/>
      <c r="B4422" s="13"/>
      <c r="C4422" s="13"/>
      <c r="D4422" s="13"/>
      <c r="E4422" s="13"/>
    </row>
    <row r="4423" spans="1:5" x14ac:dyDescent="0.3">
      <c r="A4423" s="13"/>
      <c r="B4423" s="13"/>
      <c r="C4423" s="13"/>
      <c r="D4423" s="13"/>
      <c r="E4423" s="13"/>
    </row>
    <row r="4424" spans="1:5" x14ac:dyDescent="0.3">
      <c r="A4424" s="13"/>
      <c r="B4424" s="13"/>
      <c r="C4424" s="13"/>
      <c r="D4424" s="13"/>
      <c r="E4424" s="13"/>
    </row>
    <row r="4425" spans="1:5" x14ac:dyDescent="0.3">
      <c r="A4425" s="13"/>
      <c r="B4425" s="13"/>
      <c r="C4425" s="13"/>
      <c r="D4425" s="13"/>
      <c r="E4425" s="13"/>
    </row>
    <row r="4426" spans="1:5" x14ac:dyDescent="0.3">
      <c r="A4426" s="13"/>
      <c r="B4426" s="13"/>
      <c r="C4426" s="13"/>
      <c r="D4426" s="13"/>
      <c r="E4426" s="13"/>
    </row>
    <row r="4427" spans="1:5" x14ac:dyDescent="0.3">
      <c r="A4427" s="13"/>
      <c r="B4427" s="13"/>
      <c r="C4427" s="13"/>
      <c r="D4427" s="13"/>
      <c r="E4427" s="13"/>
    </row>
    <row r="4428" spans="1:5" x14ac:dyDescent="0.3">
      <c r="A4428" s="13"/>
      <c r="B4428" s="13"/>
      <c r="C4428" s="13"/>
      <c r="D4428" s="13"/>
      <c r="E4428" s="13"/>
    </row>
    <row r="4429" spans="1:5" x14ac:dyDescent="0.3">
      <c r="A4429" s="13"/>
      <c r="B4429" s="13"/>
      <c r="C4429" s="13"/>
      <c r="D4429" s="13"/>
      <c r="E4429" s="13"/>
    </row>
    <row r="4430" spans="1:5" x14ac:dyDescent="0.3">
      <c r="A4430" s="13"/>
      <c r="B4430" s="13"/>
      <c r="C4430" s="13"/>
      <c r="D4430" s="13"/>
      <c r="E4430" s="13"/>
    </row>
    <row r="4431" spans="1:5" x14ac:dyDescent="0.3">
      <c r="A4431" s="13"/>
      <c r="B4431" s="13"/>
      <c r="C4431" s="13"/>
      <c r="D4431" s="13"/>
      <c r="E4431" s="13"/>
    </row>
    <row r="4432" spans="1:5" x14ac:dyDescent="0.3">
      <c r="A4432" s="13"/>
      <c r="B4432" s="13"/>
      <c r="C4432" s="13"/>
      <c r="D4432" s="13"/>
      <c r="E4432" s="13"/>
    </row>
    <row r="4433" spans="1:5" x14ac:dyDescent="0.3">
      <c r="A4433" s="13"/>
      <c r="B4433" s="13"/>
      <c r="C4433" s="13"/>
      <c r="D4433" s="13"/>
      <c r="E4433" s="13"/>
    </row>
    <row r="4434" spans="1:5" x14ac:dyDescent="0.3">
      <c r="A4434" s="13"/>
      <c r="B4434" s="13"/>
      <c r="C4434" s="13"/>
      <c r="D4434" s="13"/>
      <c r="E4434" s="13"/>
    </row>
    <row r="4435" spans="1:5" x14ac:dyDescent="0.3">
      <c r="A4435" s="13"/>
      <c r="B4435" s="13"/>
      <c r="C4435" s="13"/>
      <c r="D4435" s="13"/>
      <c r="E4435" s="13"/>
    </row>
    <row r="4436" spans="1:5" x14ac:dyDescent="0.3">
      <c r="A4436" s="13"/>
      <c r="B4436" s="13"/>
      <c r="C4436" s="13"/>
      <c r="D4436" s="13"/>
      <c r="E4436" s="13"/>
    </row>
    <row r="4437" spans="1:5" x14ac:dyDescent="0.3">
      <c r="A4437" s="13"/>
      <c r="B4437" s="13"/>
      <c r="C4437" s="13"/>
      <c r="D4437" s="13"/>
      <c r="E4437" s="13"/>
    </row>
    <row r="4438" spans="1:5" x14ac:dyDescent="0.3">
      <c r="A4438" s="13"/>
      <c r="B4438" s="13"/>
      <c r="C4438" s="13"/>
      <c r="D4438" s="13"/>
      <c r="E4438" s="13"/>
    </row>
    <row r="4439" spans="1:5" x14ac:dyDescent="0.3">
      <c r="A4439" s="13"/>
      <c r="B4439" s="13"/>
      <c r="C4439" s="13"/>
      <c r="D4439" s="13"/>
      <c r="E4439" s="13"/>
    </row>
    <row r="4440" spans="1:5" x14ac:dyDescent="0.3">
      <c r="A4440" s="13"/>
      <c r="B4440" s="13"/>
      <c r="C4440" s="13"/>
      <c r="D4440" s="13"/>
      <c r="E4440" s="13"/>
    </row>
    <row r="4441" spans="1:5" x14ac:dyDescent="0.3">
      <c r="A4441" s="13"/>
      <c r="B4441" s="13"/>
      <c r="C4441" s="13"/>
      <c r="D4441" s="13"/>
      <c r="E4441" s="13"/>
    </row>
    <row r="4442" spans="1:5" x14ac:dyDescent="0.3">
      <c r="A4442" s="13"/>
      <c r="B4442" s="13"/>
      <c r="C4442" s="13"/>
      <c r="D4442" s="13"/>
      <c r="E4442" s="13"/>
    </row>
    <row r="4443" spans="1:5" x14ac:dyDescent="0.3">
      <c r="A4443" s="13"/>
      <c r="B4443" s="13"/>
      <c r="C4443" s="13"/>
      <c r="D4443" s="13"/>
      <c r="E4443" s="13"/>
    </row>
    <row r="4444" spans="1:5" x14ac:dyDescent="0.3">
      <c r="A4444" s="13"/>
      <c r="B4444" s="13"/>
      <c r="C4444" s="13"/>
      <c r="D4444" s="13"/>
      <c r="E4444" s="13"/>
    </row>
    <row r="4445" spans="1:5" x14ac:dyDescent="0.3">
      <c r="A4445" s="13"/>
      <c r="B4445" s="13"/>
      <c r="C4445" s="13"/>
      <c r="D4445" s="13"/>
      <c r="E4445" s="13"/>
    </row>
    <row r="4446" spans="1:5" x14ac:dyDescent="0.3">
      <c r="A4446" s="13"/>
      <c r="B4446" s="13"/>
      <c r="C4446" s="13"/>
      <c r="D4446" s="13"/>
      <c r="E4446" s="13"/>
    </row>
    <row r="4447" spans="1:5" x14ac:dyDescent="0.3">
      <c r="A4447" s="13"/>
      <c r="B4447" s="13"/>
      <c r="C4447" s="13"/>
      <c r="D4447" s="13"/>
      <c r="E4447" s="13"/>
    </row>
    <row r="4448" spans="1:5" x14ac:dyDescent="0.3">
      <c r="A4448" s="13"/>
      <c r="B4448" s="13"/>
      <c r="C4448" s="13"/>
      <c r="D4448" s="13"/>
      <c r="E4448" s="13"/>
    </row>
    <row r="4449" spans="1:5" x14ac:dyDescent="0.3">
      <c r="A4449" s="13"/>
      <c r="B4449" s="13"/>
      <c r="C4449" s="13"/>
      <c r="D4449" s="13"/>
      <c r="E4449" s="13"/>
    </row>
    <row r="4450" spans="1:5" x14ac:dyDescent="0.3">
      <c r="A4450" s="13"/>
      <c r="B4450" s="13"/>
      <c r="C4450" s="13"/>
      <c r="D4450" s="13"/>
      <c r="E4450" s="13"/>
    </row>
    <row r="4451" spans="1:5" x14ac:dyDescent="0.3">
      <c r="A4451" s="13"/>
      <c r="B4451" s="13"/>
      <c r="C4451" s="13"/>
      <c r="D4451" s="13"/>
      <c r="E4451" s="13"/>
    </row>
    <row r="4452" spans="1:5" x14ac:dyDescent="0.3">
      <c r="A4452" s="13"/>
      <c r="B4452" s="13"/>
      <c r="C4452" s="13"/>
      <c r="D4452" s="13"/>
      <c r="E4452" s="13"/>
    </row>
    <row r="4453" spans="1:5" x14ac:dyDescent="0.3">
      <c r="A4453" s="13"/>
      <c r="B4453" s="13"/>
      <c r="C4453" s="13"/>
      <c r="D4453" s="13"/>
      <c r="E4453" s="13"/>
    </row>
    <row r="4454" spans="1:5" x14ac:dyDescent="0.3">
      <c r="A4454" s="13"/>
      <c r="B4454" s="13"/>
      <c r="C4454" s="13"/>
      <c r="D4454" s="13"/>
      <c r="E4454" s="13"/>
    </row>
    <row r="4455" spans="1:5" x14ac:dyDescent="0.3">
      <c r="A4455" s="13"/>
      <c r="B4455" s="13"/>
      <c r="C4455" s="13"/>
      <c r="D4455" s="13"/>
      <c r="E4455" s="13"/>
    </row>
    <row r="4456" spans="1:5" x14ac:dyDescent="0.3">
      <c r="A4456" s="13"/>
      <c r="B4456" s="13"/>
      <c r="C4456" s="13"/>
      <c r="D4456" s="13"/>
      <c r="E4456" s="13"/>
    </row>
    <row r="4457" spans="1:5" x14ac:dyDescent="0.3">
      <c r="A4457" s="13"/>
      <c r="B4457" s="13"/>
      <c r="C4457" s="13"/>
      <c r="D4457" s="13"/>
      <c r="E4457" s="13"/>
    </row>
    <row r="4458" spans="1:5" x14ac:dyDescent="0.3">
      <c r="A4458" s="13"/>
      <c r="B4458" s="13"/>
      <c r="C4458" s="13"/>
      <c r="D4458" s="13"/>
      <c r="E4458" s="13"/>
    </row>
    <row r="4459" spans="1:5" x14ac:dyDescent="0.3">
      <c r="A4459" s="13"/>
      <c r="B4459" s="13"/>
      <c r="C4459" s="13"/>
      <c r="D4459" s="13"/>
      <c r="E4459" s="13"/>
    </row>
    <row r="4460" spans="1:5" x14ac:dyDescent="0.3">
      <c r="A4460" s="13"/>
      <c r="B4460" s="13"/>
      <c r="C4460" s="13"/>
      <c r="D4460" s="13"/>
      <c r="E4460" s="13"/>
    </row>
    <row r="4461" spans="1:5" x14ac:dyDescent="0.3">
      <c r="A4461" s="13"/>
      <c r="B4461" s="13"/>
      <c r="C4461" s="13"/>
      <c r="D4461" s="13"/>
      <c r="E4461" s="13"/>
    </row>
    <row r="4462" spans="1:5" x14ac:dyDescent="0.3">
      <c r="A4462" s="13"/>
      <c r="B4462" s="13"/>
      <c r="C4462" s="13"/>
      <c r="D4462" s="13"/>
      <c r="E4462" s="13"/>
    </row>
    <row r="4463" spans="1:5" x14ac:dyDescent="0.3">
      <c r="A4463" s="13"/>
      <c r="B4463" s="13"/>
      <c r="C4463" s="13"/>
      <c r="D4463" s="13"/>
      <c r="E4463" s="13"/>
    </row>
    <row r="4464" spans="1:5" x14ac:dyDescent="0.3">
      <c r="A4464" s="13"/>
      <c r="B4464" s="13"/>
      <c r="C4464" s="13"/>
      <c r="D4464" s="13"/>
      <c r="E4464" s="13"/>
    </row>
    <row r="4465" spans="1:5" x14ac:dyDescent="0.3">
      <c r="A4465" s="13"/>
      <c r="B4465" s="13"/>
      <c r="C4465" s="13"/>
      <c r="D4465" s="13"/>
      <c r="E4465" s="13"/>
    </row>
    <row r="4466" spans="1:5" x14ac:dyDescent="0.3">
      <c r="A4466" s="13"/>
      <c r="B4466" s="13"/>
      <c r="C4466" s="13"/>
      <c r="D4466" s="13"/>
      <c r="E4466" s="13"/>
    </row>
    <row r="4467" spans="1:5" x14ac:dyDescent="0.3">
      <c r="A4467" s="13"/>
      <c r="B4467" s="13"/>
      <c r="C4467" s="13"/>
      <c r="D4467" s="13"/>
      <c r="E4467" s="13"/>
    </row>
    <row r="4468" spans="1:5" x14ac:dyDescent="0.3">
      <c r="A4468" s="13"/>
      <c r="B4468" s="13"/>
      <c r="C4468" s="13"/>
      <c r="D4468" s="13"/>
      <c r="E4468" s="13"/>
    </row>
    <row r="4469" spans="1:5" x14ac:dyDescent="0.3">
      <c r="A4469" s="13"/>
      <c r="B4469" s="13"/>
      <c r="C4469" s="13"/>
      <c r="D4469" s="13"/>
      <c r="E4469" s="13"/>
    </row>
    <row r="4470" spans="1:5" x14ac:dyDescent="0.3">
      <c r="A4470" s="13"/>
      <c r="B4470" s="13"/>
      <c r="C4470" s="13"/>
      <c r="D4470" s="13"/>
      <c r="E4470" s="13"/>
    </row>
    <row r="4471" spans="1:5" x14ac:dyDescent="0.3">
      <c r="A4471" s="13"/>
      <c r="B4471" s="13"/>
      <c r="C4471" s="13"/>
      <c r="D4471" s="13"/>
      <c r="E4471" s="13"/>
    </row>
    <row r="4472" spans="1:5" x14ac:dyDescent="0.3">
      <c r="A4472" s="13"/>
      <c r="B4472" s="13"/>
      <c r="C4472" s="13"/>
      <c r="D4472" s="13"/>
      <c r="E4472" s="13"/>
    </row>
    <row r="4473" spans="1:5" x14ac:dyDescent="0.3">
      <c r="A4473" s="13"/>
      <c r="B4473" s="13"/>
      <c r="C4473" s="13"/>
      <c r="D4473" s="13"/>
      <c r="E4473" s="13"/>
    </row>
    <row r="4474" spans="1:5" x14ac:dyDescent="0.3">
      <c r="A4474" s="13"/>
      <c r="B4474" s="13"/>
      <c r="C4474" s="13"/>
      <c r="D4474" s="13"/>
      <c r="E4474" s="13"/>
    </row>
    <row r="4475" spans="1:5" x14ac:dyDescent="0.3">
      <c r="A4475" s="13"/>
      <c r="B4475" s="13"/>
      <c r="C4475" s="13"/>
      <c r="D4475" s="13"/>
      <c r="E4475" s="13"/>
    </row>
    <row r="4476" spans="1:5" x14ac:dyDescent="0.3">
      <c r="A4476" s="13"/>
      <c r="B4476" s="13"/>
      <c r="C4476" s="13"/>
      <c r="D4476" s="13"/>
      <c r="E4476" s="13"/>
    </row>
    <row r="4477" spans="1:5" x14ac:dyDescent="0.3">
      <c r="A4477" s="13"/>
      <c r="B4477" s="13"/>
      <c r="C4477" s="13"/>
      <c r="D4477" s="13"/>
      <c r="E4477" s="13"/>
    </row>
    <row r="4478" spans="1:5" x14ac:dyDescent="0.3">
      <c r="A4478" s="13"/>
      <c r="B4478" s="13"/>
      <c r="C4478" s="13"/>
      <c r="D4478" s="13"/>
      <c r="E4478" s="13"/>
    </row>
    <row r="4479" spans="1:5" x14ac:dyDescent="0.3">
      <c r="A4479" s="13"/>
      <c r="B4479" s="13"/>
      <c r="C4479" s="13"/>
      <c r="D4479" s="13"/>
      <c r="E4479" s="13"/>
    </row>
    <row r="4480" spans="1:5" x14ac:dyDescent="0.3">
      <c r="A4480" s="13"/>
      <c r="B4480" s="13"/>
      <c r="C4480" s="13"/>
      <c r="D4480" s="13"/>
      <c r="E4480" s="13"/>
    </row>
    <row r="4481" spans="1:5" x14ac:dyDescent="0.3">
      <c r="A4481" s="13"/>
      <c r="B4481" s="13"/>
      <c r="C4481" s="13"/>
      <c r="D4481" s="13"/>
      <c r="E4481" s="13"/>
    </row>
    <row r="4482" spans="1:5" x14ac:dyDescent="0.3">
      <c r="A4482" s="13"/>
      <c r="B4482" s="13"/>
      <c r="C4482" s="13"/>
      <c r="D4482" s="13"/>
      <c r="E4482" s="13"/>
    </row>
    <row r="4483" spans="1:5" x14ac:dyDescent="0.3">
      <c r="A4483" s="13"/>
      <c r="B4483" s="13"/>
      <c r="C4483" s="13"/>
      <c r="D4483" s="13"/>
      <c r="E4483" s="13"/>
    </row>
    <row r="4484" spans="1:5" x14ac:dyDescent="0.3">
      <c r="A4484" s="13"/>
      <c r="B4484" s="13"/>
      <c r="C4484" s="13"/>
      <c r="D4484" s="13"/>
      <c r="E4484" s="13"/>
    </row>
    <row r="4485" spans="1:5" x14ac:dyDescent="0.3">
      <c r="A4485" s="13"/>
      <c r="B4485" s="13"/>
      <c r="C4485" s="13"/>
      <c r="D4485" s="13"/>
      <c r="E4485" s="13"/>
    </row>
    <row r="4486" spans="1:5" x14ac:dyDescent="0.3">
      <c r="A4486" s="13"/>
      <c r="B4486" s="13"/>
      <c r="C4486" s="13"/>
      <c r="D4486" s="13"/>
      <c r="E4486" s="13"/>
    </row>
    <row r="4487" spans="1:5" x14ac:dyDescent="0.3">
      <c r="A4487" s="13"/>
      <c r="B4487" s="13"/>
      <c r="C4487" s="13"/>
      <c r="D4487" s="13"/>
      <c r="E4487" s="13"/>
    </row>
    <row r="4488" spans="1:5" x14ac:dyDescent="0.3">
      <c r="A4488" s="13"/>
      <c r="B4488" s="13"/>
      <c r="C4488" s="13"/>
      <c r="D4488" s="13"/>
      <c r="E4488" s="13"/>
    </row>
    <row r="4489" spans="1:5" x14ac:dyDescent="0.3">
      <c r="A4489" s="13"/>
      <c r="B4489" s="13"/>
      <c r="C4489" s="13"/>
      <c r="D4489" s="13"/>
      <c r="E4489" s="13"/>
    </row>
    <row r="4490" spans="1:5" x14ac:dyDescent="0.3">
      <c r="A4490" s="13"/>
      <c r="B4490" s="13"/>
      <c r="C4490" s="13"/>
      <c r="D4490" s="13"/>
      <c r="E4490" s="13"/>
    </row>
    <row r="4491" spans="1:5" x14ac:dyDescent="0.3">
      <c r="A4491" s="13"/>
      <c r="B4491" s="13"/>
      <c r="C4491" s="13"/>
      <c r="D4491" s="13"/>
      <c r="E4491" s="13"/>
    </row>
    <row r="4492" spans="1:5" x14ac:dyDescent="0.3">
      <c r="A4492" s="13"/>
      <c r="B4492" s="13"/>
      <c r="C4492" s="13"/>
      <c r="D4492" s="13"/>
      <c r="E4492" s="13"/>
    </row>
    <row r="4493" spans="1:5" x14ac:dyDescent="0.3">
      <c r="A4493" s="13"/>
      <c r="B4493" s="13"/>
      <c r="C4493" s="13"/>
      <c r="D4493" s="13"/>
      <c r="E4493" s="13"/>
    </row>
    <row r="4494" spans="1:5" x14ac:dyDescent="0.3">
      <c r="A4494" s="13"/>
      <c r="B4494" s="13"/>
      <c r="C4494" s="13"/>
      <c r="D4494" s="13"/>
      <c r="E4494" s="13"/>
    </row>
    <row r="4495" spans="1:5" x14ac:dyDescent="0.3">
      <c r="A4495" s="13"/>
      <c r="B4495" s="13"/>
      <c r="C4495" s="13"/>
      <c r="D4495" s="13"/>
      <c r="E4495" s="13"/>
    </row>
    <row r="4496" spans="1:5" x14ac:dyDescent="0.3">
      <c r="A4496" s="13"/>
      <c r="B4496" s="13"/>
      <c r="C4496" s="13"/>
      <c r="D4496" s="13"/>
      <c r="E4496" s="13"/>
    </row>
    <row r="4497" spans="1:5" x14ac:dyDescent="0.3">
      <c r="A4497" s="13"/>
      <c r="B4497" s="13"/>
      <c r="C4497" s="13"/>
      <c r="D4497" s="13"/>
      <c r="E4497" s="13"/>
    </row>
    <row r="4498" spans="1:5" x14ac:dyDescent="0.3">
      <c r="A4498" s="13"/>
      <c r="B4498" s="13"/>
      <c r="C4498" s="13"/>
      <c r="D4498" s="13"/>
      <c r="E4498" s="13"/>
    </row>
    <row r="4499" spans="1:5" x14ac:dyDescent="0.3">
      <c r="A4499" s="13"/>
      <c r="B4499" s="13"/>
      <c r="C4499" s="13"/>
      <c r="D4499" s="13"/>
      <c r="E4499" s="13"/>
    </row>
    <row r="4500" spans="1:5" x14ac:dyDescent="0.3">
      <c r="A4500" s="13"/>
      <c r="B4500" s="13"/>
      <c r="C4500" s="13"/>
      <c r="D4500" s="13"/>
      <c r="E4500" s="13"/>
    </row>
    <row r="4501" spans="1:5" x14ac:dyDescent="0.3">
      <c r="A4501" s="13"/>
      <c r="B4501" s="13"/>
      <c r="C4501" s="13"/>
      <c r="D4501" s="13"/>
      <c r="E4501" s="13"/>
    </row>
    <row r="4502" spans="1:5" x14ac:dyDescent="0.3">
      <c r="A4502" s="13"/>
      <c r="B4502" s="13"/>
      <c r="C4502" s="13"/>
      <c r="D4502" s="13"/>
      <c r="E4502" s="13"/>
    </row>
    <row r="4503" spans="1:5" x14ac:dyDescent="0.3">
      <c r="A4503" s="13"/>
      <c r="B4503" s="13"/>
      <c r="C4503" s="13"/>
      <c r="D4503" s="13"/>
      <c r="E4503" s="13"/>
    </row>
    <row r="4504" spans="1:5" x14ac:dyDescent="0.3">
      <c r="A4504" s="13"/>
      <c r="B4504" s="13"/>
      <c r="C4504" s="13"/>
      <c r="D4504" s="13"/>
      <c r="E4504" s="13"/>
    </row>
    <row r="4505" spans="1:5" x14ac:dyDescent="0.3">
      <c r="A4505" s="13"/>
      <c r="B4505" s="13"/>
      <c r="C4505" s="13"/>
      <c r="D4505" s="13"/>
      <c r="E4505" s="13"/>
    </row>
    <row r="4506" spans="1:5" x14ac:dyDescent="0.3">
      <c r="A4506" s="13"/>
      <c r="B4506" s="13"/>
      <c r="C4506" s="13"/>
      <c r="D4506" s="13"/>
      <c r="E4506" s="13"/>
    </row>
    <row r="4507" spans="1:5" x14ac:dyDescent="0.3">
      <c r="A4507" s="13"/>
      <c r="B4507" s="13"/>
      <c r="C4507" s="13"/>
      <c r="D4507" s="13"/>
      <c r="E4507" s="13"/>
    </row>
    <row r="4508" spans="1:5" x14ac:dyDescent="0.3">
      <c r="A4508" s="13"/>
      <c r="B4508" s="13"/>
      <c r="C4508" s="13"/>
      <c r="D4508" s="13"/>
      <c r="E4508" s="13"/>
    </row>
    <row r="4509" spans="1:5" x14ac:dyDescent="0.3">
      <c r="A4509" s="13"/>
      <c r="B4509" s="13"/>
      <c r="C4509" s="13"/>
      <c r="D4509" s="13"/>
      <c r="E4509" s="13"/>
    </row>
    <row r="4510" spans="1:5" x14ac:dyDescent="0.3">
      <c r="A4510" s="13"/>
      <c r="B4510" s="13"/>
      <c r="C4510" s="13"/>
      <c r="D4510" s="13"/>
      <c r="E4510" s="13"/>
    </row>
    <row r="4511" spans="1:5" x14ac:dyDescent="0.3">
      <c r="A4511" s="13"/>
      <c r="B4511" s="13"/>
      <c r="C4511" s="13"/>
      <c r="D4511" s="13"/>
      <c r="E4511" s="13"/>
    </row>
    <row r="4512" spans="1:5" x14ac:dyDescent="0.3">
      <c r="A4512" s="13"/>
      <c r="B4512" s="13"/>
      <c r="C4512" s="13"/>
      <c r="D4512" s="13"/>
      <c r="E4512" s="13"/>
    </row>
    <row r="4513" spans="1:5" x14ac:dyDescent="0.3">
      <c r="A4513" s="13"/>
      <c r="B4513" s="13"/>
      <c r="C4513" s="13"/>
      <c r="D4513" s="13"/>
      <c r="E4513" s="13"/>
    </row>
    <row r="4514" spans="1:5" x14ac:dyDescent="0.3">
      <c r="A4514" s="13"/>
      <c r="B4514" s="13"/>
      <c r="C4514" s="13"/>
      <c r="D4514" s="13"/>
      <c r="E4514" s="13"/>
    </row>
    <row r="4515" spans="1:5" x14ac:dyDescent="0.3">
      <c r="A4515" s="13"/>
      <c r="B4515" s="13"/>
      <c r="C4515" s="13"/>
      <c r="D4515" s="13"/>
      <c r="E4515" s="13"/>
    </row>
    <row r="4516" spans="1:5" x14ac:dyDescent="0.3">
      <c r="A4516" s="13"/>
      <c r="B4516" s="13"/>
      <c r="C4516" s="13"/>
      <c r="D4516" s="13"/>
      <c r="E4516" s="13"/>
    </row>
    <row r="4517" spans="1:5" x14ac:dyDescent="0.3">
      <c r="A4517" s="13"/>
      <c r="B4517" s="13"/>
      <c r="C4517" s="13"/>
      <c r="D4517" s="13"/>
      <c r="E4517" s="13"/>
    </row>
    <row r="4518" spans="1:5" x14ac:dyDescent="0.3">
      <c r="A4518" s="13"/>
      <c r="B4518" s="13"/>
      <c r="C4518" s="13"/>
      <c r="D4518" s="13"/>
      <c r="E4518" s="13"/>
    </row>
    <row r="4519" spans="1:5" x14ac:dyDescent="0.3">
      <c r="A4519" s="13"/>
      <c r="B4519" s="13"/>
      <c r="C4519" s="13"/>
      <c r="D4519" s="13"/>
      <c r="E4519" s="13"/>
    </row>
    <row r="4520" spans="1:5" x14ac:dyDescent="0.3">
      <c r="A4520" s="13"/>
      <c r="B4520" s="13"/>
      <c r="C4520" s="13"/>
      <c r="D4520" s="13"/>
      <c r="E4520" s="13"/>
    </row>
    <row r="4521" spans="1:5" x14ac:dyDescent="0.3">
      <c r="A4521" s="13"/>
      <c r="B4521" s="13"/>
      <c r="C4521" s="13"/>
      <c r="D4521" s="13"/>
      <c r="E4521" s="13"/>
    </row>
    <row r="4522" spans="1:5" x14ac:dyDescent="0.3">
      <c r="A4522" s="13"/>
      <c r="B4522" s="13"/>
      <c r="C4522" s="13"/>
      <c r="D4522" s="13"/>
      <c r="E4522" s="13"/>
    </row>
    <row r="4523" spans="1:5" x14ac:dyDescent="0.3">
      <c r="A4523" s="13"/>
      <c r="B4523" s="13"/>
      <c r="C4523" s="13"/>
      <c r="D4523" s="13"/>
      <c r="E4523" s="13"/>
    </row>
    <row r="4524" spans="1:5" x14ac:dyDescent="0.3">
      <c r="A4524" s="13"/>
      <c r="B4524" s="13"/>
      <c r="C4524" s="13"/>
      <c r="D4524" s="13"/>
      <c r="E4524" s="13"/>
    </row>
    <row r="4525" spans="1:5" x14ac:dyDescent="0.3">
      <c r="A4525" s="13"/>
      <c r="B4525" s="13"/>
      <c r="C4525" s="13"/>
      <c r="D4525" s="13"/>
      <c r="E4525" s="13"/>
    </row>
    <row r="4526" spans="1:5" x14ac:dyDescent="0.3">
      <c r="A4526" s="13"/>
      <c r="B4526" s="13"/>
      <c r="C4526" s="13"/>
      <c r="D4526" s="13"/>
      <c r="E4526" s="13"/>
    </row>
    <row r="4527" spans="1:5" x14ac:dyDescent="0.3">
      <c r="A4527" s="13"/>
      <c r="B4527" s="13"/>
      <c r="C4527" s="13"/>
      <c r="D4527" s="13"/>
      <c r="E4527" s="13"/>
    </row>
    <row r="4528" spans="1:5" x14ac:dyDescent="0.3">
      <c r="A4528" s="13"/>
      <c r="B4528" s="13"/>
      <c r="C4528" s="13"/>
      <c r="D4528" s="13"/>
      <c r="E4528" s="13"/>
    </row>
    <row r="4529" spans="1:5" x14ac:dyDescent="0.3">
      <c r="A4529" s="13"/>
      <c r="B4529" s="13"/>
      <c r="C4529" s="13"/>
      <c r="D4529" s="13"/>
      <c r="E4529" s="13"/>
    </row>
    <row r="4530" spans="1:5" x14ac:dyDescent="0.3">
      <c r="A4530" s="13"/>
      <c r="B4530" s="13"/>
      <c r="C4530" s="13"/>
      <c r="D4530" s="13"/>
      <c r="E4530" s="13"/>
    </row>
    <row r="4531" spans="1:5" x14ac:dyDescent="0.3">
      <c r="A4531" s="13"/>
      <c r="B4531" s="13"/>
      <c r="C4531" s="13"/>
      <c r="D4531" s="13"/>
      <c r="E4531" s="13"/>
    </row>
    <row r="4532" spans="1:5" x14ac:dyDescent="0.3">
      <c r="A4532" s="13"/>
      <c r="B4532" s="13"/>
      <c r="C4532" s="13"/>
      <c r="D4532" s="13"/>
      <c r="E4532" s="13"/>
    </row>
    <row r="4533" spans="1:5" x14ac:dyDescent="0.3">
      <c r="A4533" s="13"/>
      <c r="B4533" s="13"/>
      <c r="C4533" s="13"/>
      <c r="D4533" s="13"/>
      <c r="E4533" s="13"/>
    </row>
    <row r="4534" spans="1:5" x14ac:dyDescent="0.3">
      <c r="A4534" s="13"/>
      <c r="B4534" s="13"/>
      <c r="C4534" s="13"/>
      <c r="D4534" s="13"/>
      <c r="E4534" s="13"/>
    </row>
    <row r="4535" spans="1:5" x14ac:dyDescent="0.3">
      <c r="A4535" s="13"/>
      <c r="B4535" s="13"/>
      <c r="C4535" s="13"/>
      <c r="D4535" s="13"/>
      <c r="E4535" s="13"/>
    </row>
    <row r="4536" spans="1:5" x14ac:dyDescent="0.3">
      <c r="A4536" s="13"/>
      <c r="B4536" s="13"/>
      <c r="C4536" s="13"/>
      <c r="D4536" s="13"/>
      <c r="E4536" s="13"/>
    </row>
    <row r="4537" spans="1:5" x14ac:dyDescent="0.3">
      <c r="A4537" s="13"/>
      <c r="B4537" s="13"/>
      <c r="C4537" s="13"/>
      <c r="D4537" s="13"/>
      <c r="E4537" s="13"/>
    </row>
    <row r="4538" spans="1:5" x14ac:dyDescent="0.3">
      <c r="A4538" s="13"/>
      <c r="B4538" s="13"/>
      <c r="C4538" s="13"/>
      <c r="D4538" s="13"/>
      <c r="E4538" s="13"/>
    </row>
    <row r="4539" spans="1:5" x14ac:dyDescent="0.3">
      <c r="A4539" s="13"/>
      <c r="B4539" s="13"/>
      <c r="C4539" s="13"/>
      <c r="D4539" s="13"/>
      <c r="E4539" s="13"/>
    </row>
    <row r="4540" spans="1:5" x14ac:dyDescent="0.3">
      <c r="A4540" s="13"/>
      <c r="B4540" s="13"/>
      <c r="C4540" s="13"/>
      <c r="D4540" s="13"/>
      <c r="E4540" s="13"/>
    </row>
    <row r="4541" spans="1:5" x14ac:dyDescent="0.3">
      <c r="A4541" s="13"/>
      <c r="B4541" s="13"/>
      <c r="C4541" s="13"/>
      <c r="D4541" s="13"/>
      <c r="E4541" s="13"/>
    </row>
    <row r="4542" spans="1:5" x14ac:dyDescent="0.3">
      <c r="A4542" s="13"/>
      <c r="B4542" s="13"/>
      <c r="C4542" s="13"/>
      <c r="D4542" s="13"/>
      <c r="E4542" s="13"/>
    </row>
    <row r="4543" spans="1:5" x14ac:dyDescent="0.3">
      <c r="A4543" s="13"/>
      <c r="B4543" s="13"/>
      <c r="C4543" s="13"/>
      <c r="D4543" s="13"/>
      <c r="E4543" s="13"/>
    </row>
    <row r="4544" spans="1:5" x14ac:dyDescent="0.3">
      <c r="A4544" s="13"/>
      <c r="B4544" s="13"/>
      <c r="C4544" s="13"/>
      <c r="D4544" s="13"/>
      <c r="E4544" s="13"/>
    </row>
    <row r="4545" spans="1:5" x14ac:dyDescent="0.3">
      <c r="A4545" s="13"/>
      <c r="B4545" s="13"/>
      <c r="C4545" s="13"/>
      <c r="D4545" s="13"/>
      <c r="E4545" s="13"/>
    </row>
    <row r="4546" spans="1:5" x14ac:dyDescent="0.3">
      <c r="A4546" s="13"/>
      <c r="B4546" s="13"/>
      <c r="C4546" s="13"/>
      <c r="D4546" s="13"/>
      <c r="E4546" s="13"/>
    </row>
    <row r="4547" spans="1:5" x14ac:dyDescent="0.3">
      <c r="A4547" s="13"/>
      <c r="B4547" s="13"/>
      <c r="C4547" s="13"/>
      <c r="D4547" s="13"/>
      <c r="E4547" s="13"/>
    </row>
    <row r="4548" spans="1:5" x14ac:dyDescent="0.3">
      <c r="A4548" s="13"/>
      <c r="B4548" s="13"/>
      <c r="C4548" s="13"/>
      <c r="D4548" s="13"/>
      <c r="E4548" s="13"/>
    </row>
    <row r="4549" spans="1:5" x14ac:dyDescent="0.3">
      <c r="A4549" s="13"/>
      <c r="B4549" s="13"/>
      <c r="C4549" s="13"/>
      <c r="D4549" s="13"/>
      <c r="E4549" s="13"/>
    </row>
    <row r="4550" spans="1:5" x14ac:dyDescent="0.3">
      <c r="A4550" s="13"/>
      <c r="B4550" s="13"/>
      <c r="C4550" s="13"/>
      <c r="D4550" s="13"/>
      <c r="E4550" s="13"/>
    </row>
    <row r="4551" spans="1:5" x14ac:dyDescent="0.3">
      <c r="A4551" s="13"/>
      <c r="B4551" s="13"/>
      <c r="C4551" s="13"/>
      <c r="D4551" s="13"/>
      <c r="E4551" s="13"/>
    </row>
    <row r="4552" spans="1:5" x14ac:dyDescent="0.3">
      <c r="A4552" s="13"/>
      <c r="B4552" s="13"/>
      <c r="C4552" s="13"/>
      <c r="D4552" s="13"/>
      <c r="E4552" s="13"/>
    </row>
    <row r="4553" spans="1:5" x14ac:dyDescent="0.3">
      <c r="A4553" s="13"/>
      <c r="B4553" s="13"/>
      <c r="C4553" s="13"/>
      <c r="D4553" s="13"/>
      <c r="E4553" s="13"/>
    </row>
    <row r="4554" spans="1:5" x14ac:dyDescent="0.3">
      <c r="A4554" s="13"/>
      <c r="B4554" s="13"/>
      <c r="C4554" s="13"/>
      <c r="D4554" s="13"/>
      <c r="E4554" s="13"/>
    </row>
    <row r="4555" spans="1:5" x14ac:dyDescent="0.3">
      <c r="A4555" s="13"/>
      <c r="B4555" s="13"/>
      <c r="C4555" s="13"/>
      <c r="D4555" s="13"/>
      <c r="E4555" s="13"/>
    </row>
    <row r="4556" spans="1:5" x14ac:dyDescent="0.3">
      <c r="A4556" s="13"/>
      <c r="B4556" s="13"/>
      <c r="C4556" s="13"/>
      <c r="D4556" s="13"/>
      <c r="E4556" s="13"/>
    </row>
    <row r="4557" spans="1:5" x14ac:dyDescent="0.3">
      <c r="A4557" s="13"/>
      <c r="B4557" s="13"/>
      <c r="C4557" s="13"/>
      <c r="D4557" s="13"/>
      <c r="E4557" s="13"/>
    </row>
    <row r="4558" spans="1:5" x14ac:dyDescent="0.3">
      <c r="A4558" s="13"/>
      <c r="B4558" s="13"/>
      <c r="C4558" s="13"/>
      <c r="D4558" s="13"/>
      <c r="E4558" s="13"/>
    </row>
    <row r="4559" spans="1:5" x14ac:dyDescent="0.3">
      <c r="A4559" s="13"/>
      <c r="B4559" s="13"/>
      <c r="C4559" s="13"/>
      <c r="D4559" s="13"/>
      <c r="E4559" s="13"/>
    </row>
    <row r="4560" spans="1:5" x14ac:dyDescent="0.3">
      <c r="A4560" s="13"/>
      <c r="B4560" s="13"/>
      <c r="C4560" s="13"/>
      <c r="D4560" s="13"/>
      <c r="E4560" s="13"/>
    </row>
    <row r="4561" spans="1:5" x14ac:dyDescent="0.3">
      <c r="A4561" s="13"/>
      <c r="B4561" s="13"/>
      <c r="C4561" s="13"/>
      <c r="D4561" s="13"/>
      <c r="E4561" s="13"/>
    </row>
    <row r="4562" spans="1:5" x14ac:dyDescent="0.3">
      <c r="A4562" s="13"/>
      <c r="B4562" s="13"/>
      <c r="C4562" s="13"/>
      <c r="D4562" s="13"/>
      <c r="E4562" s="13"/>
    </row>
    <row r="4563" spans="1:5" x14ac:dyDescent="0.3">
      <c r="A4563" s="13"/>
      <c r="B4563" s="13"/>
      <c r="C4563" s="13"/>
      <c r="D4563" s="13"/>
      <c r="E4563" s="13"/>
    </row>
    <row r="4564" spans="1:5" x14ac:dyDescent="0.3">
      <c r="A4564" s="13"/>
      <c r="B4564" s="13"/>
      <c r="C4564" s="13"/>
      <c r="D4564" s="13"/>
      <c r="E4564" s="13"/>
    </row>
    <row r="4565" spans="1:5" x14ac:dyDescent="0.3">
      <c r="A4565" s="13"/>
      <c r="B4565" s="13"/>
      <c r="C4565" s="13"/>
      <c r="D4565" s="13"/>
      <c r="E4565" s="13"/>
    </row>
    <row r="4566" spans="1:5" x14ac:dyDescent="0.3">
      <c r="A4566" s="13"/>
      <c r="B4566" s="13"/>
      <c r="C4566" s="13"/>
      <c r="D4566" s="13"/>
      <c r="E4566" s="13"/>
    </row>
    <row r="4567" spans="1:5" x14ac:dyDescent="0.3">
      <c r="A4567" s="13"/>
      <c r="B4567" s="13"/>
      <c r="C4567" s="13"/>
      <c r="D4567" s="13"/>
      <c r="E4567" s="13"/>
    </row>
    <row r="4568" spans="1:5" x14ac:dyDescent="0.3">
      <c r="A4568" s="13"/>
      <c r="B4568" s="13"/>
      <c r="C4568" s="13"/>
      <c r="D4568" s="13"/>
      <c r="E4568" s="13"/>
    </row>
    <row r="4569" spans="1:5" x14ac:dyDescent="0.3">
      <c r="A4569" s="13"/>
      <c r="B4569" s="13"/>
      <c r="C4569" s="13"/>
      <c r="D4569" s="13"/>
      <c r="E4569" s="13"/>
    </row>
    <row r="4570" spans="1:5" x14ac:dyDescent="0.3">
      <c r="A4570" s="13"/>
      <c r="B4570" s="13"/>
      <c r="C4570" s="13"/>
      <c r="D4570" s="13"/>
      <c r="E4570" s="13"/>
    </row>
    <row r="4571" spans="1:5" x14ac:dyDescent="0.3">
      <c r="A4571" s="13"/>
      <c r="B4571" s="13"/>
      <c r="C4571" s="13"/>
      <c r="D4571" s="13"/>
      <c r="E4571" s="13"/>
    </row>
    <row r="4572" spans="1:5" x14ac:dyDescent="0.3">
      <c r="A4572" s="13"/>
      <c r="B4572" s="13"/>
      <c r="C4572" s="13"/>
      <c r="D4572" s="13"/>
      <c r="E4572" s="13"/>
    </row>
    <row r="4573" spans="1:5" x14ac:dyDescent="0.3">
      <c r="A4573" s="13"/>
      <c r="B4573" s="13"/>
      <c r="C4573" s="13"/>
      <c r="D4573" s="13"/>
      <c r="E4573" s="13"/>
    </row>
    <row r="4574" spans="1:5" x14ac:dyDescent="0.3">
      <c r="A4574" s="13"/>
      <c r="B4574" s="13"/>
      <c r="C4574" s="13"/>
      <c r="D4574" s="13"/>
      <c r="E4574" s="13"/>
    </row>
    <row r="4575" spans="1:5" x14ac:dyDescent="0.3">
      <c r="A4575" s="13"/>
      <c r="B4575" s="13"/>
      <c r="C4575" s="13"/>
      <c r="D4575" s="13"/>
      <c r="E4575" s="13"/>
    </row>
    <row r="4576" spans="1:5" x14ac:dyDescent="0.3">
      <c r="A4576" s="13"/>
      <c r="B4576" s="13"/>
      <c r="C4576" s="13"/>
      <c r="D4576" s="13"/>
      <c r="E4576" s="13"/>
    </row>
    <row r="4577" spans="1:5" x14ac:dyDescent="0.3">
      <c r="A4577" s="13"/>
      <c r="B4577" s="13"/>
      <c r="C4577" s="13"/>
      <c r="D4577" s="13"/>
      <c r="E4577" s="13"/>
    </row>
    <row r="4578" spans="1:5" x14ac:dyDescent="0.3">
      <c r="A4578" s="13"/>
      <c r="B4578" s="13"/>
      <c r="C4578" s="13"/>
      <c r="D4578" s="13"/>
      <c r="E4578" s="13"/>
    </row>
    <row r="4579" spans="1:5" x14ac:dyDescent="0.3">
      <c r="A4579" s="13"/>
      <c r="B4579" s="13"/>
      <c r="C4579" s="13"/>
      <c r="D4579" s="13"/>
      <c r="E4579" s="13"/>
    </row>
    <row r="4580" spans="1:5" x14ac:dyDescent="0.3">
      <c r="A4580" s="13"/>
      <c r="B4580" s="13"/>
      <c r="C4580" s="13"/>
      <c r="D4580" s="13"/>
      <c r="E4580" s="13"/>
    </row>
    <row r="4581" spans="1:5" x14ac:dyDescent="0.3">
      <c r="A4581" s="13"/>
      <c r="B4581" s="13"/>
      <c r="C4581" s="13"/>
      <c r="D4581" s="13"/>
      <c r="E4581" s="13"/>
    </row>
    <row r="4582" spans="1:5" x14ac:dyDescent="0.3">
      <c r="A4582" s="13"/>
      <c r="B4582" s="13"/>
      <c r="C4582" s="13"/>
      <c r="D4582" s="13"/>
      <c r="E4582" s="13"/>
    </row>
    <row r="4583" spans="1:5" x14ac:dyDescent="0.3">
      <c r="A4583" s="13"/>
      <c r="B4583" s="13"/>
      <c r="C4583" s="13"/>
      <c r="D4583" s="13"/>
      <c r="E4583" s="13"/>
    </row>
    <row r="4584" spans="1:5" x14ac:dyDescent="0.3">
      <c r="A4584" s="13"/>
      <c r="B4584" s="13"/>
      <c r="C4584" s="13"/>
      <c r="D4584" s="13"/>
      <c r="E4584" s="13"/>
    </row>
    <row r="4585" spans="1:5" x14ac:dyDescent="0.3">
      <c r="A4585" s="13"/>
      <c r="B4585" s="13"/>
      <c r="C4585" s="13"/>
      <c r="D4585" s="13"/>
      <c r="E4585" s="13"/>
    </row>
    <row r="4586" spans="1:5" x14ac:dyDescent="0.3">
      <c r="A4586" s="13"/>
      <c r="B4586" s="13"/>
      <c r="C4586" s="13"/>
      <c r="D4586" s="13"/>
      <c r="E4586" s="13"/>
    </row>
    <row r="4587" spans="1:5" x14ac:dyDescent="0.3">
      <c r="A4587" s="13"/>
      <c r="B4587" s="13"/>
      <c r="C4587" s="13"/>
      <c r="D4587" s="13"/>
      <c r="E4587" s="13"/>
    </row>
    <row r="4588" spans="1:5" x14ac:dyDescent="0.3">
      <c r="A4588" s="13"/>
      <c r="B4588" s="13"/>
      <c r="C4588" s="13"/>
      <c r="D4588" s="13"/>
      <c r="E4588" s="13"/>
    </row>
    <row r="4589" spans="1:5" x14ac:dyDescent="0.3">
      <c r="A4589" s="13"/>
      <c r="B4589" s="13"/>
      <c r="C4589" s="13"/>
      <c r="D4589" s="13"/>
      <c r="E4589" s="13"/>
    </row>
    <row r="4590" spans="1:5" x14ac:dyDescent="0.3">
      <c r="A4590" s="13"/>
      <c r="B4590" s="13"/>
      <c r="C4590" s="13"/>
      <c r="D4590" s="13"/>
      <c r="E4590" s="13"/>
    </row>
    <row r="4591" spans="1:5" x14ac:dyDescent="0.3">
      <c r="A4591" s="13"/>
      <c r="B4591" s="13"/>
      <c r="C4591" s="13"/>
      <c r="D4591" s="13"/>
      <c r="E4591" s="13"/>
    </row>
    <row r="4592" spans="1:5" x14ac:dyDescent="0.3">
      <c r="A4592" s="13"/>
      <c r="B4592" s="13"/>
      <c r="C4592" s="13"/>
      <c r="D4592" s="13"/>
      <c r="E4592" s="13"/>
    </row>
    <row r="4593" spans="1:5" x14ac:dyDescent="0.3">
      <c r="A4593" s="13"/>
      <c r="B4593" s="13"/>
      <c r="C4593" s="13"/>
      <c r="D4593" s="13"/>
      <c r="E4593" s="13"/>
    </row>
    <row r="4594" spans="1:5" x14ac:dyDescent="0.3">
      <c r="A4594" s="13"/>
      <c r="B4594" s="13"/>
      <c r="C4594" s="13"/>
      <c r="D4594" s="13"/>
      <c r="E4594" s="13"/>
    </row>
    <row r="4595" spans="1:5" x14ac:dyDescent="0.3">
      <c r="A4595" s="13"/>
      <c r="B4595" s="13"/>
      <c r="C4595" s="13"/>
      <c r="D4595" s="13"/>
      <c r="E4595" s="13"/>
    </row>
    <row r="4596" spans="1:5" x14ac:dyDescent="0.3">
      <c r="A4596" s="13"/>
      <c r="B4596" s="13"/>
      <c r="C4596" s="13"/>
      <c r="D4596" s="13"/>
      <c r="E4596" s="13"/>
    </row>
    <row r="4597" spans="1:5" x14ac:dyDescent="0.3">
      <c r="A4597" s="13"/>
      <c r="B4597" s="13"/>
      <c r="C4597" s="13"/>
      <c r="D4597" s="13"/>
      <c r="E4597" s="13"/>
    </row>
    <row r="4598" spans="1:5" x14ac:dyDescent="0.3">
      <c r="A4598" s="13"/>
      <c r="B4598" s="13"/>
      <c r="C4598" s="13"/>
      <c r="D4598" s="13"/>
      <c r="E4598" s="13"/>
    </row>
    <row r="4599" spans="1:5" x14ac:dyDescent="0.3">
      <c r="A4599" s="13"/>
      <c r="B4599" s="13"/>
      <c r="C4599" s="13"/>
      <c r="D4599" s="13"/>
      <c r="E4599" s="13"/>
    </row>
    <row r="4600" spans="1:5" x14ac:dyDescent="0.3">
      <c r="A4600" s="13"/>
      <c r="B4600" s="13"/>
      <c r="C4600" s="13"/>
      <c r="D4600" s="13"/>
      <c r="E4600" s="13"/>
    </row>
    <row r="4601" spans="1:5" x14ac:dyDescent="0.3">
      <c r="A4601" s="13"/>
      <c r="B4601" s="13"/>
      <c r="C4601" s="13"/>
      <c r="D4601" s="13"/>
      <c r="E4601" s="13"/>
    </row>
    <row r="4602" spans="1:5" x14ac:dyDescent="0.3">
      <c r="A4602" s="13"/>
      <c r="B4602" s="13"/>
      <c r="C4602" s="13"/>
      <c r="D4602" s="13"/>
      <c r="E4602" s="13"/>
    </row>
    <row r="4603" spans="1:5" x14ac:dyDescent="0.3">
      <c r="A4603" s="13"/>
      <c r="B4603" s="13"/>
      <c r="C4603" s="13"/>
      <c r="D4603" s="13"/>
      <c r="E4603" s="13"/>
    </row>
    <row r="4604" spans="1:5" x14ac:dyDescent="0.3">
      <c r="A4604" s="13"/>
      <c r="B4604" s="13"/>
      <c r="C4604" s="13"/>
      <c r="D4604" s="13"/>
      <c r="E4604" s="13"/>
    </row>
    <row r="4605" spans="1:5" x14ac:dyDescent="0.3">
      <c r="A4605" s="13"/>
      <c r="B4605" s="13"/>
      <c r="C4605" s="13"/>
      <c r="D4605" s="13"/>
      <c r="E4605" s="13"/>
    </row>
    <row r="4606" spans="1:5" x14ac:dyDescent="0.3">
      <c r="A4606" s="13"/>
      <c r="B4606" s="13"/>
      <c r="C4606" s="13"/>
      <c r="D4606" s="13"/>
      <c r="E4606" s="13"/>
    </row>
    <row r="4607" spans="1:5" x14ac:dyDescent="0.3">
      <c r="A4607" s="13"/>
      <c r="B4607" s="13"/>
      <c r="C4607" s="13"/>
      <c r="D4607" s="13"/>
      <c r="E4607" s="13"/>
    </row>
    <row r="4608" spans="1:5" x14ac:dyDescent="0.3">
      <c r="A4608" s="13"/>
      <c r="B4608" s="13"/>
      <c r="C4608" s="13"/>
      <c r="D4608" s="13"/>
      <c r="E4608" s="13"/>
    </row>
    <row r="4609" spans="1:5" x14ac:dyDescent="0.3">
      <c r="A4609" s="13"/>
      <c r="B4609" s="13"/>
      <c r="C4609" s="13"/>
      <c r="D4609" s="13"/>
      <c r="E4609" s="13"/>
    </row>
    <row r="4610" spans="1:5" x14ac:dyDescent="0.3">
      <c r="A4610" s="13"/>
      <c r="B4610" s="13"/>
      <c r="C4610" s="13"/>
      <c r="D4610" s="13"/>
      <c r="E4610" s="13"/>
    </row>
    <row r="4611" spans="1:5" x14ac:dyDescent="0.3">
      <c r="A4611" s="13"/>
      <c r="B4611" s="13"/>
      <c r="C4611" s="13"/>
      <c r="D4611" s="13"/>
      <c r="E4611" s="13"/>
    </row>
    <row r="4612" spans="1:5" x14ac:dyDescent="0.3">
      <c r="A4612" s="13"/>
      <c r="B4612" s="13"/>
      <c r="C4612" s="13"/>
      <c r="D4612" s="13"/>
      <c r="E4612" s="13"/>
    </row>
    <row r="4613" spans="1:5" x14ac:dyDescent="0.3">
      <c r="A4613" s="13"/>
      <c r="B4613" s="13"/>
      <c r="C4613" s="13"/>
      <c r="D4613" s="13"/>
      <c r="E4613" s="13"/>
    </row>
    <row r="4614" spans="1:5" x14ac:dyDescent="0.3">
      <c r="A4614" s="13"/>
      <c r="B4614" s="13"/>
      <c r="C4614" s="13"/>
      <c r="D4614" s="13"/>
      <c r="E4614" s="13"/>
    </row>
    <row r="4615" spans="1:5" x14ac:dyDescent="0.3">
      <c r="A4615" s="13"/>
      <c r="B4615" s="13"/>
      <c r="C4615" s="13"/>
      <c r="D4615" s="13"/>
      <c r="E4615" s="13"/>
    </row>
    <row r="4616" spans="1:5" x14ac:dyDescent="0.3">
      <c r="A4616" s="13"/>
      <c r="B4616" s="13"/>
      <c r="C4616" s="13"/>
      <c r="D4616" s="13"/>
      <c r="E4616" s="13"/>
    </row>
    <row r="4617" spans="1:5" x14ac:dyDescent="0.3">
      <c r="A4617" s="13"/>
      <c r="B4617" s="13"/>
      <c r="C4617" s="13"/>
      <c r="D4617" s="13"/>
      <c r="E4617" s="13"/>
    </row>
    <row r="4618" spans="1:5" x14ac:dyDescent="0.3">
      <c r="A4618" s="13"/>
      <c r="B4618" s="13"/>
      <c r="C4618" s="13"/>
      <c r="D4618" s="13"/>
      <c r="E4618" s="13"/>
    </row>
    <row r="4619" spans="1:5" x14ac:dyDescent="0.3">
      <c r="A4619" s="13"/>
      <c r="B4619" s="13"/>
      <c r="C4619" s="13"/>
      <c r="D4619" s="13"/>
      <c r="E4619" s="13"/>
    </row>
    <row r="4620" spans="1:5" x14ac:dyDescent="0.3">
      <c r="A4620" s="13"/>
      <c r="B4620" s="13"/>
      <c r="C4620" s="13"/>
      <c r="D4620" s="13"/>
      <c r="E4620" s="13"/>
    </row>
    <row r="4621" spans="1:5" x14ac:dyDescent="0.3">
      <c r="A4621" s="13"/>
      <c r="B4621" s="13"/>
      <c r="C4621" s="13"/>
      <c r="D4621" s="13"/>
      <c r="E4621" s="13"/>
    </row>
    <row r="4622" spans="1:5" x14ac:dyDescent="0.3">
      <c r="A4622" s="13"/>
      <c r="B4622" s="13"/>
      <c r="C4622" s="13"/>
      <c r="D4622" s="13"/>
      <c r="E4622" s="13"/>
    </row>
    <row r="4623" spans="1:5" x14ac:dyDescent="0.3">
      <c r="A4623" s="13"/>
      <c r="B4623" s="13"/>
      <c r="C4623" s="13"/>
      <c r="D4623" s="13"/>
      <c r="E4623" s="13"/>
    </row>
    <row r="4624" spans="1:5" x14ac:dyDescent="0.3">
      <c r="A4624" s="13"/>
      <c r="B4624" s="13"/>
      <c r="C4624" s="13"/>
      <c r="D4624" s="13"/>
      <c r="E4624" s="13"/>
    </row>
    <row r="4625" spans="1:5" x14ac:dyDescent="0.3">
      <c r="A4625" s="13"/>
      <c r="B4625" s="13"/>
      <c r="C4625" s="13"/>
      <c r="D4625" s="13"/>
      <c r="E4625" s="13"/>
    </row>
    <row r="4626" spans="1:5" x14ac:dyDescent="0.3">
      <c r="A4626" s="13"/>
      <c r="B4626" s="13"/>
      <c r="C4626" s="13"/>
      <c r="D4626" s="13"/>
      <c r="E4626" s="13"/>
    </row>
    <row r="4627" spans="1:5" x14ac:dyDescent="0.3">
      <c r="A4627" s="13"/>
      <c r="B4627" s="13"/>
      <c r="C4627" s="13"/>
      <c r="D4627" s="13"/>
      <c r="E4627" s="13"/>
    </row>
    <row r="4628" spans="1:5" x14ac:dyDescent="0.3">
      <c r="A4628" s="13"/>
      <c r="B4628" s="13"/>
      <c r="C4628" s="13"/>
      <c r="D4628" s="13"/>
      <c r="E4628" s="13"/>
    </row>
    <row r="4629" spans="1:5" x14ac:dyDescent="0.3">
      <c r="A4629" s="13"/>
      <c r="B4629" s="13"/>
      <c r="C4629" s="13"/>
      <c r="D4629" s="13"/>
      <c r="E4629" s="13"/>
    </row>
    <row r="4630" spans="1:5" x14ac:dyDescent="0.3">
      <c r="A4630" s="13"/>
      <c r="B4630" s="13"/>
      <c r="C4630" s="13"/>
      <c r="D4630" s="13"/>
      <c r="E4630" s="13"/>
    </row>
    <row r="4631" spans="1:5" x14ac:dyDescent="0.3">
      <c r="A4631" s="13"/>
      <c r="B4631" s="13"/>
      <c r="C4631" s="13"/>
      <c r="D4631" s="13"/>
      <c r="E4631" s="13"/>
    </row>
    <row r="4632" spans="1:5" x14ac:dyDescent="0.3">
      <c r="A4632" s="13"/>
      <c r="B4632" s="13"/>
      <c r="C4632" s="13"/>
      <c r="D4632" s="13"/>
      <c r="E4632" s="13"/>
    </row>
    <row r="4633" spans="1:5" x14ac:dyDescent="0.3">
      <c r="A4633" s="13"/>
      <c r="B4633" s="13"/>
      <c r="C4633" s="13"/>
      <c r="D4633" s="13"/>
      <c r="E4633" s="13"/>
    </row>
    <row r="4634" spans="1:5" x14ac:dyDescent="0.3">
      <c r="A4634" s="13"/>
      <c r="B4634" s="13"/>
      <c r="C4634" s="13"/>
      <c r="D4634" s="13"/>
      <c r="E4634" s="13"/>
    </row>
    <row r="4635" spans="1:5" x14ac:dyDescent="0.3">
      <c r="A4635" s="13"/>
      <c r="B4635" s="13"/>
      <c r="C4635" s="13"/>
      <c r="D4635" s="13"/>
      <c r="E4635" s="13"/>
    </row>
    <row r="4636" spans="1:5" x14ac:dyDescent="0.3">
      <c r="A4636" s="13"/>
      <c r="B4636" s="13"/>
      <c r="C4636" s="13"/>
      <c r="D4636" s="13"/>
      <c r="E4636" s="13"/>
    </row>
    <row r="4637" spans="1:5" x14ac:dyDescent="0.3">
      <c r="A4637" s="13"/>
      <c r="B4637" s="13"/>
      <c r="C4637" s="13"/>
      <c r="D4637" s="13"/>
      <c r="E4637" s="13"/>
    </row>
    <row r="4638" spans="1:5" x14ac:dyDescent="0.3">
      <c r="A4638" s="13"/>
      <c r="B4638" s="13"/>
      <c r="C4638" s="13"/>
      <c r="D4638" s="13"/>
      <c r="E4638" s="13"/>
    </row>
    <row r="4639" spans="1:5" x14ac:dyDescent="0.3">
      <c r="A4639" s="13"/>
      <c r="B4639" s="13"/>
      <c r="C4639" s="13"/>
      <c r="D4639" s="13"/>
      <c r="E4639" s="13"/>
    </row>
    <row r="4640" spans="1:5" x14ac:dyDescent="0.3">
      <c r="A4640" s="13"/>
      <c r="B4640" s="13"/>
      <c r="C4640" s="13"/>
      <c r="D4640" s="13"/>
      <c r="E4640" s="13"/>
    </row>
    <row r="4641" spans="1:5" x14ac:dyDescent="0.3">
      <c r="A4641" s="13"/>
      <c r="B4641" s="13"/>
      <c r="C4641" s="13"/>
      <c r="D4641" s="13"/>
      <c r="E4641" s="13"/>
    </row>
    <row r="4642" spans="1:5" x14ac:dyDescent="0.3">
      <c r="A4642" s="13"/>
      <c r="B4642" s="13"/>
      <c r="C4642" s="13"/>
      <c r="D4642" s="13"/>
      <c r="E4642" s="13"/>
    </row>
    <row r="4643" spans="1:5" x14ac:dyDescent="0.3">
      <c r="A4643" s="13"/>
      <c r="B4643" s="13"/>
      <c r="C4643" s="13"/>
      <c r="D4643" s="13"/>
      <c r="E4643" s="13"/>
    </row>
    <row r="4644" spans="1:5" x14ac:dyDescent="0.3">
      <c r="A4644" s="13"/>
      <c r="B4644" s="13"/>
      <c r="C4644" s="13"/>
      <c r="D4644" s="13"/>
      <c r="E4644" s="13"/>
    </row>
    <row r="4645" spans="1:5" x14ac:dyDescent="0.3">
      <c r="A4645" s="13"/>
      <c r="B4645" s="13"/>
      <c r="C4645" s="13"/>
      <c r="D4645" s="13"/>
      <c r="E4645" s="13"/>
    </row>
    <row r="4646" spans="1:5" x14ac:dyDescent="0.3">
      <c r="A4646" s="13"/>
      <c r="B4646" s="13"/>
      <c r="C4646" s="13"/>
      <c r="D4646" s="13"/>
      <c r="E4646" s="13"/>
    </row>
    <row r="4647" spans="1:5" x14ac:dyDescent="0.3">
      <c r="A4647" s="13"/>
      <c r="B4647" s="13"/>
      <c r="C4647" s="13"/>
      <c r="D4647" s="13"/>
      <c r="E4647" s="13"/>
    </row>
    <row r="4648" spans="1:5" x14ac:dyDescent="0.3">
      <c r="A4648" s="13"/>
      <c r="B4648" s="13"/>
      <c r="C4648" s="13"/>
      <c r="D4648" s="13"/>
      <c r="E4648" s="13"/>
    </row>
    <row r="4649" spans="1:5" x14ac:dyDescent="0.3">
      <c r="A4649" s="13"/>
      <c r="B4649" s="13"/>
      <c r="C4649" s="13"/>
      <c r="D4649" s="13"/>
      <c r="E4649" s="13"/>
    </row>
    <row r="4650" spans="1:5" x14ac:dyDescent="0.3">
      <c r="A4650" s="13"/>
      <c r="B4650" s="13"/>
      <c r="C4650" s="13"/>
      <c r="D4650" s="13"/>
      <c r="E4650" s="13"/>
    </row>
    <row r="4651" spans="1:5" x14ac:dyDescent="0.3">
      <c r="A4651" s="13"/>
      <c r="B4651" s="13"/>
      <c r="C4651" s="13"/>
      <c r="D4651" s="13"/>
      <c r="E4651" s="13"/>
    </row>
    <row r="4652" spans="1:5" x14ac:dyDescent="0.3">
      <c r="A4652" s="13"/>
      <c r="B4652" s="13"/>
      <c r="C4652" s="13"/>
      <c r="D4652" s="13"/>
      <c r="E4652" s="13"/>
    </row>
    <row r="4653" spans="1:5" x14ac:dyDescent="0.3">
      <c r="A4653" s="13"/>
      <c r="B4653" s="13"/>
      <c r="C4653" s="13"/>
      <c r="D4653" s="13"/>
      <c r="E4653" s="13"/>
    </row>
    <row r="4654" spans="1:5" x14ac:dyDescent="0.3">
      <c r="A4654" s="13"/>
      <c r="B4654" s="13"/>
      <c r="C4654" s="13"/>
      <c r="D4654" s="13"/>
      <c r="E4654" s="13"/>
    </row>
    <row r="4655" spans="1:5" x14ac:dyDescent="0.3">
      <c r="A4655" s="13"/>
      <c r="B4655" s="13"/>
      <c r="C4655" s="13"/>
      <c r="D4655" s="13"/>
      <c r="E4655" s="13"/>
    </row>
    <row r="4656" spans="1:5" x14ac:dyDescent="0.3">
      <c r="A4656" s="13"/>
      <c r="B4656" s="13"/>
      <c r="C4656" s="13"/>
      <c r="D4656" s="13"/>
      <c r="E4656" s="13"/>
    </row>
    <row r="4657" spans="1:5" x14ac:dyDescent="0.3">
      <c r="A4657" s="13"/>
      <c r="B4657" s="13"/>
      <c r="C4657" s="13"/>
      <c r="D4657" s="13"/>
      <c r="E4657" s="13"/>
    </row>
    <row r="4658" spans="1:5" x14ac:dyDescent="0.3">
      <c r="A4658" s="13"/>
      <c r="B4658" s="13"/>
      <c r="C4658" s="13"/>
      <c r="D4658" s="13"/>
      <c r="E4658" s="13"/>
    </row>
    <row r="4659" spans="1:5" x14ac:dyDescent="0.3">
      <c r="A4659" s="13"/>
      <c r="B4659" s="13"/>
      <c r="C4659" s="13"/>
      <c r="D4659" s="13"/>
      <c r="E4659" s="13"/>
    </row>
    <row r="4660" spans="1:5" x14ac:dyDescent="0.3">
      <c r="A4660" s="13"/>
      <c r="B4660" s="13"/>
      <c r="C4660" s="13"/>
      <c r="D4660" s="13"/>
      <c r="E4660" s="13"/>
    </row>
    <row r="4661" spans="1:5" x14ac:dyDescent="0.3">
      <c r="A4661" s="13"/>
      <c r="B4661" s="13"/>
      <c r="C4661" s="13"/>
      <c r="D4661" s="13"/>
      <c r="E4661" s="13"/>
    </row>
    <row r="4662" spans="1:5" x14ac:dyDescent="0.3">
      <c r="A4662" s="13"/>
      <c r="B4662" s="13"/>
      <c r="C4662" s="13"/>
      <c r="D4662" s="13"/>
      <c r="E4662" s="13"/>
    </row>
    <row r="4663" spans="1:5" x14ac:dyDescent="0.3">
      <c r="A4663" s="13"/>
      <c r="B4663" s="13"/>
      <c r="C4663" s="13"/>
      <c r="D4663" s="13"/>
      <c r="E4663" s="13"/>
    </row>
    <row r="4664" spans="1:5" x14ac:dyDescent="0.3">
      <c r="A4664" s="13"/>
      <c r="B4664" s="13"/>
      <c r="C4664" s="13"/>
      <c r="D4664" s="13"/>
      <c r="E4664" s="13"/>
    </row>
    <row r="4665" spans="1:5" x14ac:dyDescent="0.3">
      <c r="A4665" s="13"/>
      <c r="B4665" s="13"/>
      <c r="C4665" s="13"/>
      <c r="D4665" s="13"/>
      <c r="E4665" s="13"/>
    </row>
    <row r="4666" spans="1:5" x14ac:dyDescent="0.3">
      <c r="A4666" s="13"/>
      <c r="B4666" s="13"/>
      <c r="C4666" s="13"/>
      <c r="D4666" s="13"/>
      <c r="E4666" s="13"/>
    </row>
    <row r="4667" spans="1:5" x14ac:dyDescent="0.3">
      <c r="A4667" s="13"/>
      <c r="B4667" s="13"/>
      <c r="C4667" s="13"/>
      <c r="D4667" s="13"/>
      <c r="E4667" s="13"/>
    </row>
    <row r="4668" spans="1:5" x14ac:dyDescent="0.3">
      <c r="A4668" s="13"/>
      <c r="B4668" s="13"/>
      <c r="C4668" s="13"/>
      <c r="D4668" s="13"/>
      <c r="E4668" s="13"/>
    </row>
    <row r="4669" spans="1:5" x14ac:dyDescent="0.3">
      <c r="A4669" s="13"/>
      <c r="B4669" s="13"/>
      <c r="C4669" s="13"/>
      <c r="D4669" s="13"/>
      <c r="E4669" s="13"/>
    </row>
    <row r="4670" spans="1:5" x14ac:dyDescent="0.3">
      <c r="A4670" s="13"/>
      <c r="B4670" s="13"/>
      <c r="C4670" s="13"/>
      <c r="D4670" s="13"/>
      <c r="E4670" s="13"/>
    </row>
    <row r="4671" spans="1:5" x14ac:dyDescent="0.3">
      <c r="A4671" s="13"/>
      <c r="B4671" s="13"/>
      <c r="C4671" s="13"/>
      <c r="D4671" s="13"/>
      <c r="E4671" s="13"/>
    </row>
    <row r="4672" spans="1:5" x14ac:dyDescent="0.3">
      <c r="A4672" s="13"/>
      <c r="B4672" s="13"/>
      <c r="C4672" s="13"/>
      <c r="D4672" s="13"/>
      <c r="E4672" s="13"/>
    </row>
    <row r="4673" spans="1:5" x14ac:dyDescent="0.3">
      <c r="A4673" s="13"/>
      <c r="B4673" s="13"/>
      <c r="C4673" s="13"/>
      <c r="D4673" s="13"/>
      <c r="E4673" s="13"/>
    </row>
    <row r="4674" spans="1:5" x14ac:dyDescent="0.3">
      <c r="A4674" s="13"/>
      <c r="B4674" s="13"/>
      <c r="C4674" s="13"/>
      <c r="D4674" s="13"/>
      <c r="E4674" s="13"/>
    </row>
    <row r="4675" spans="1:5" x14ac:dyDescent="0.3">
      <c r="A4675" s="13"/>
      <c r="B4675" s="13"/>
      <c r="C4675" s="13"/>
      <c r="D4675" s="13"/>
      <c r="E4675" s="13"/>
    </row>
    <row r="4676" spans="1:5" x14ac:dyDescent="0.3">
      <c r="A4676" s="13"/>
      <c r="B4676" s="13"/>
      <c r="C4676" s="13"/>
      <c r="D4676" s="13"/>
      <c r="E4676" s="13"/>
    </row>
    <row r="4677" spans="1:5" x14ac:dyDescent="0.3">
      <c r="A4677" s="13"/>
      <c r="B4677" s="13"/>
      <c r="C4677" s="13"/>
      <c r="D4677" s="13"/>
      <c r="E4677" s="13"/>
    </row>
    <row r="4678" spans="1:5" x14ac:dyDescent="0.3">
      <c r="A4678" s="13"/>
      <c r="B4678" s="13"/>
      <c r="C4678" s="13"/>
      <c r="D4678" s="13"/>
      <c r="E4678" s="13"/>
    </row>
    <row r="4679" spans="1:5" x14ac:dyDescent="0.3">
      <c r="A4679" s="13"/>
      <c r="B4679" s="13"/>
      <c r="C4679" s="13"/>
      <c r="D4679" s="13"/>
      <c r="E4679" s="13"/>
    </row>
    <row r="4680" spans="1:5" x14ac:dyDescent="0.3">
      <c r="A4680" s="13"/>
      <c r="B4680" s="13"/>
      <c r="C4680" s="13"/>
      <c r="D4680" s="13"/>
      <c r="E4680" s="13"/>
    </row>
    <row r="4681" spans="1:5" x14ac:dyDescent="0.3">
      <c r="A4681" s="13"/>
      <c r="B4681" s="13"/>
      <c r="C4681" s="13"/>
      <c r="D4681" s="13"/>
      <c r="E4681" s="13"/>
    </row>
    <row r="4682" spans="1:5" x14ac:dyDescent="0.3">
      <c r="A4682" s="13"/>
      <c r="B4682" s="13"/>
      <c r="C4682" s="13"/>
      <c r="D4682" s="13"/>
      <c r="E4682" s="13"/>
    </row>
    <row r="4683" spans="1:5" x14ac:dyDescent="0.3">
      <c r="A4683" s="13"/>
      <c r="B4683" s="13"/>
      <c r="C4683" s="13"/>
      <c r="D4683" s="13"/>
      <c r="E4683" s="13"/>
    </row>
    <row r="4684" spans="1:5" x14ac:dyDescent="0.3">
      <c r="A4684" s="13"/>
      <c r="B4684" s="13"/>
      <c r="C4684" s="13"/>
      <c r="D4684" s="13"/>
      <c r="E4684" s="13"/>
    </row>
    <row r="4685" spans="1:5" x14ac:dyDescent="0.3">
      <c r="A4685" s="13"/>
      <c r="B4685" s="13"/>
      <c r="C4685" s="13"/>
      <c r="D4685" s="13"/>
      <c r="E4685" s="13"/>
    </row>
    <row r="4686" spans="1:5" x14ac:dyDescent="0.3">
      <c r="A4686" s="13"/>
      <c r="B4686" s="13"/>
      <c r="C4686" s="13"/>
      <c r="D4686" s="13"/>
      <c r="E4686" s="13"/>
    </row>
    <row r="4687" spans="1:5" x14ac:dyDescent="0.3">
      <c r="A4687" s="13"/>
      <c r="B4687" s="13"/>
      <c r="C4687" s="13"/>
      <c r="D4687" s="13"/>
      <c r="E4687" s="13"/>
    </row>
    <row r="4688" spans="1:5" x14ac:dyDescent="0.3">
      <c r="A4688" s="13"/>
      <c r="B4688" s="13"/>
      <c r="C4688" s="13"/>
      <c r="D4688" s="13"/>
      <c r="E4688" s="13"/>
    </row>
    <row r="4689" spans="1:5" x14ac:dyDescent="0.3">
      <c r="A4689" s="13"/>
      <c r="B4689" s="13"/>
      <c r="C4689" s="13"/>
      <c r="D4689" s="13"/>
      <c r="E4689" s="13"/>
    </row>
    <row r="4690" spans="1:5" x14ac:dyDescent="0.3">
      <c r="A4690" s="13"/>
      <c r="B4690" s="13"/>
      <c r="C4690" s="13"/>
      <c r="D4690" s="13"/>
      <c r="E4690" s="13"/>
    </row>
    <row r="4691" spans="1:5" x14ac:dyDescent="0.3">
      <c r="A4691" s="13"/>
      <c r="B4691" s="13"/>
      <c r="C4691" s="13"/>
      <c r="D4691" s="13"/>
      <c r="E4691" s="13"/>
    </row>
    <row r="4692" spans="1:5" x14ac:dyDescent="0.3">
      <c r="A4692" s="13"/>
      <c r="B4692" s="13"/>
      <c r="C4692" s="13"/>
      <c r="D4692" s="13"/>
      <c r="E4692" s="13"/>
    </row>
    <row r="4693" spans="1:5" x14ac:dyDescent="0.3">
      <c r="A4693" s="13"/>
      <c r="B4693" s="13"/>
      <c r="C4693" s="13"/>
      <c r="D4693" s="13"/>
      <c r="E4693" s="13"/>
    </row>
    <row r="4694" spans="1:5" x14ac:dyDescent="0.3">
      <c r="A4694" s="13"/>
      <c r="B4694" s="13"/>
      <c r="C4694" s="13"/>
      <c r="D4694" s="13"/>
      <c r="E4694" s="13"/>
    </row>
    <row r="4695" spans="1:5" x14ac:dyDescent="0.3">
      <c r="A4695" s="13"/>
      <c r="B4695" s="13"/>
      <c r="C4695" s="13"/>
      <c r="D4695" s="13"/>
      <c r="E4695" s="13"/>
    </row>
    <row r="4696" spans="1:5" x14ac:dyDescent="0.3">
      <c r="A4696" s="13"/>
      <c r="B4696" s="13"/>
      <c r="C4696" s="13"/>
      <c r="D4696" s="13"/>
      <c r="E4696" s="13"/>
    </row>
    <row r="4697" spans="1:5" x14ac:dyDescent="0.3">
      <c r="A4697" s="13"/>
      <c r="B4697" s="13"/>
      <c r="C4697" s="13"/>
      <c r="D4697" s="13"/>
      <c r="E4697" s="13"/>
    </row>
    <row r="4698" spans="1:5" x14ac:dyDescent="0.3">
      <c r="A4698" s="13"/>
      <c r="B4698" s="13"/>
      <c r="C4698" s="13"/>
      <c r="D4698" s="13"/>
      <c r="E4698" s="13"/>
    </row>
    <row r="4699" spans="1:5" x14ac:dyDescent="0.3">
      <c r="A4699" s="13"/>
      <c r="B4699" s="13"/>
      <c r="C4699" s="13"/>
      <c r="D4699" s="13"/>
      <c r="E4699" s="13"/>
    </row>
    <row r="4700" spans="1:5" x14ac:dyDescent="0.3">
      <c r="A4700" s="13"/>
      <c r="B4700" s="13"/>
      <c r="C4700" s="13"/>
      <c r="D4700" s="13"/>
      <c r="E4700" s="13"/>
    </row>
    <row r="4701" spans="1:5" x14ac:dyDescent="0.3">
      <c r="A4701" s="13"/>
      <c r="B4701" s="13"/>
      <c r="C4701" s="13"/>
      <c r="D4701" s="13"/>
      <c r="E4701" s="13"/>
    </row>
    <row r="4702" spans="1:5" x14ac:dyDescent="0.3">
      <c r="A4702" s="13"/>
      <c r="B4702" s="13"/>
      <c r="C4702" s="13"/>
      <c r="D4702" s="13"/>
      <c r="E4702" s="13"/>
    </row>
    <row r="4703" spans="1:5" x14ac:dyDescent="0.3">
      <c r="A4703" s="13"/>
      <c r="B4703" s="13"/>
      <c r="C4703" s="13"/>
      <c r="D4703" s="13"/>
      <c r="E4703" s="13"/>
    </row>
    <row r="4704" spans="1:5" x14ac:dyDescent="0.3">
      <c r="A4704" s="13"/>
      <c r="B4704" s="13"/>
      <c r="C4704" s="13"/>
      <c r="D4704" s="13"/>
      <c r="E4704" s="13"/>
    </row>
    <row r="4705" spans="1:5" x14ac:dyDescent="0.3">
      <c r="A4705" s="13"/>
      <c r="B4705" s="13"/>
      <c r="C4705" s="13"/>
      <c r="D4705" s="13"/>
      <c r="E4705" s="13"/>
    </row>
    <row r="4706" spans="1:5" x14ac:dyDescent="0.3">
      <c r="A4706" s="13"/>
      <c r="B4706" s="13"/>
      <c r="C4706" s="13"/>
      <c r="D4706" s="13"/>
      <c r="E4706" s="13"/>
    </row>
    <row r="4707" spans="1:5" x14ac:dyDescent="0.3">
      <c r="A4707" s="13"/>
      <c r="B4707" s="13"/>
      <c r="C4707" s="13"/>
      <c r="D4707" s="13"/>
      <c r="E4707" s="13"/>
    </row>
    <row r="4708" spans="1:5" x14ac:dyDescent="0.3">
      <c r="A4708" s="13"/>
      <c r="B4708" s="13"/>
      <c r="C4708" s="13"/>
      <c r="D4708" s="13"/>
      <c r="E4708" s="13"/>
    </row>
    <row r="4709" spans="1:5" x14ac:dyDescent="0.3">
      <c r="A4709" s="13"/>
      <c r="B4709" s="13"/>
      <c r="C4709" s="13"/>
      <c r="D4709" s="13"/>
      <c r="E4709" s="13"/>
    </row>
    <row r="4710" spans="1:5" x14ac:dyDescent="0.3">
      <c r="A4710" s="13"/>
      <c r="B4710" s="13"/>
      <c r="C4710" s="13"/>
      <c r="D4710" s="13"/>
      <c r="E4710" s="13"/>
    </row>
    <row r="4711" spans="1:5" x14ac:dyDescent="0.3">
      <c r="A4711" s="13"/>
      <c r="B4711" s="13"/>
      <c r="C4711" s="13"/>
      <c r="D4711" s="13"/>
      <c r="E4711" s="13"/>
    </row>
    <row r="4712" spans="1:5" x14ac:dyDescent="0.3">
      <c r="A4712" s="13"/>
      <c r="B4712" s="13"/>
      <c r="C4712" s="13"/>
      <c r="D4712" s="13"/>
      <c r="E4712" s="13"/>
    </row>
    <row r="4713" spans="1:5" x14ac:dyDescent="0.3">
      <c r="A4713" s="13"/>
      <c r="B4713" s="13"/>
      <c r="C4713" s="13"/>
      <c r="D4713" s="13"/>
      <c r="E4713" s="13"/>
    </row>
    <row r="4714" spans="1:5" x14ac:dyDescent="0.3">
      <c r="A4714" s="13"/>
      <c r="B4714" s="13"/>
      <c r="C4714" s="13"/>
      <c r="D4714" s="13"/>
      <c r="E4714" s="13"/>
    </row>
    <row r="4715" spans="1:5" x14ac:dyDescent="0.3">
      <c r="A4715" s="13"/>
      <c r="B4715" s="13"/>
      <c r="C4715" s="13"/>
      <c r="D4715" s="13"/>
      <c r="E4715" s="13"/>
    </row>
    <row r="4716" spans="1:5" x14ac:dyDescent="0.3">
      <c r="A4716" s="13"/>
      <c r="B4716" s="13"/>
      <c r="C4716" s="13"/>
      <c r="D4716" s="13"/>
      <c r="E4716" s="13"/>
    </row>
    <row r="4717" spans="1:5" x14ac:dyDescent="0.3">
      <c r="A4717" s="13"/>
      <c r="B4717" s="13"/>
      <c r="C4717" s="13"/>
      <c r="D4717" s="13"/>
      <c r="E4717" s="13"/>
    </row>
    <row r="4718" spans="1:5" x14ac:dyDescent="0.3">
      <c r="A4718" s="13"/>
      <c r="B4718" s="13"/>
      <c r="C4718" s="13"/>
      <c r="D4718" s="13"/>
      <c r="E4718" s="13"/>
    </row>
    <row r="4719" spans="1:5" x14ac:dyDescent="0.3">
      <c r="A4719" s="13"/>
      <c r="B4719" s="13"/>
      <c r="C4719" s="13"/>
      <c r="D4719" s="13"/>
      <c r="E4719" s="13"/>
    </row>
    <row r="4720" spans="1:5" x14ac:dyDescent="0.3">
      <c r="A4720" s="13"/>
      <c r="B4720" s="13"/>
      <c r="C4720" s="13"/>
      <c r="D4720" s="13"/>
      <c r="E4720" s="13"/>
    </row>
    <row r="4721" spans="1:5" x14ac:dyDescent="0.3">
      <c r="A4721" s="13"/>
      <c r="B4721" s="13"/>
      <c r="C4721" s="13"/>
      <c r="D4721" s="13"/>
      <c r="E4721" s="13"/>
    </row>
    <row r="4722" spans="1:5" x14ac:dyDescent="0.3">
      <c r="A4722" s="13"/>
      <c r="B4722" s="13"/>
      <c r="C4722" s="13"/>
      <c r="D4722" s="13"/>
      <c r="E4722" s="13"/>
    </row>
    <row r="4723" spans="1:5" x14ac:dyDescent="0.3">
      <c r="A4723" s="13"/>
      <c r="B4723" s="13"/>
      <c r="C4723" s="13"/>
      <c r="D4723" s="13"/>
      <c r="E4723" s="13"/>
    </row>
    <row r="4724" spans="1:5" x14ac:dyDescent="0.3">
      <c r="A4724" s="13"/>
      <c r="B4724" s="13"/>
      <c r="C4724" s="13"/>
      <c r="D4724" s="13"/>
      <c r="E4724" s="13"/>
    </row>
    <row r="4725" spans="1:5" x14ac:dyDescent="0.3">
      <c r="A4725" s="13"/>
      <c r="B4725" s="13"/>
      <c r="C4725" s="13"/>
      <c r="D4725" s="13"/>
      <c r="E4725" s="13"/>
    </row>
    <row r="4726" spans="1:5" x14ac:dyDescent="0.3">
      <c r="A4726" s="13"/>
      <c r="B4726" s="13"/>
      <c r="C4726" s="13"/>
      <c r="D4726" s="13"/>
      <c r="E4726" s="13"/>
    </row>
    <row r="4727" spans="1:5" x14ac:dyDescent="0.3">
      <c r="A4727" s="13"/>
      <c r="B4727" s="13"/>
      <c r="C4727" s="13"/>
      <c r="D4727" s="13"/>
      <c r="E4727" s="13"/>
    </row>
    <row r="4728" spans="1:5" x14ac:dyDescent="0.3">
      <c r="A4728" s="13"/>
      <c r="B4728" s="13"/>
      <c r="C4728" s="13"/>
      <c r="D4728" s="13"/>
      <c r="E4728" s="13"/>
    </row>
    <row r="4729" spans="1:5" x14ac:dyDescent="0.3">
      <c r="A4729" s="13"/>
      <c r="B4729" s="13"/>
      <c r="C4729" s="13"/>
      <c r="D4729" s="13"/>
      <c r="E4729" s="13"/>
    </row>
    <row r="4730" spans="1:5" x14ac:dyDescent="0.3">
      <c r="A4730" s="13"/>
      <c r="B4730" s="13"/>
      <c r="C4730" s="13"/>
      <c r="D4730" s="13"/>
      <c r="E4730" s="13"/>
    </row>
    <row r="4731" spans="1:5" x14ac:dyDescent="0.3">
      <c r="A4731" s="13"/>
      <c r="B4731" s="13"/>
      <c r="C4731" s="13"/>
      <c r="D4731" s="13"/>
      <c r="E4731" s="13"/>
    </row>
    <row r="4732" spans="1:5" x14ac:dyDescent="0.3">
      <c r="A4732" s="13"/>
      <c r="B4732" s="13"/>
      <c r="C4732" s="13"/>
      <c r="D4732" s="13"/>
      <c r="E4732" s="13"/>
    </row>
    <row r="4733" spans="1:5" x14ac:dyDescent="0.3">
      <c r="A4733" s="13"/>
      <c r="B4733" s="13"/>
      <c r="C4733" s="13"/>
      <c r="D4733" s="13"/>
      <c r="E4733" s="13"/>
    </row>
    <row r="4734" spans="1:5" x14ac:dyDescent="0.3">
      <c r="A4734" s="13"/>
      <c r="B4734" s="13"/>
      <c r="C4734" s="13"/>
      <c r="D4734" s="13"/>
      <c r="E4734" s="13"/>
    </row>
    <row r="4735" spans="1:5" x14ac:dyDescent="0.3">
      <c r="A4735" s="13"/>
      <c r="B4735" s="13"/>
      <c r="C4735" s="13"/>
      <c r="D4735" s="13"/>
      <c r="E4735" s="13"/>
    </row>
    <row r="4736" spans="1:5" x14ac:dyDescent="0.3">
      <c r="A4736" s="13"/>
      <c r="B4736" s="13"/>
      <c r="C4736" s="13"/>
      <c r="D4736" s="13"/>
      <c r="E4736" s="13"/>
    </row>
    <row r="4737" spans="1:5" x14ac:dyDescent="0.3">
      <c r="A4737" s="13"/>
      <c r="B4737" s="13"/>
      <c r="C4737" s="13"/>
      <c r="D4737" s="13"/>
      <c r="E4737" s="13"/>
    </row>
    <row r="4738" spans="1:5" x14ac:dyDescent="0.3">
      <c r="A4738" s="13"/>
      <c r="B4738" s="13"/>
      <c r="C4738" s="13"/>
      <c r="D4738" s="13"/>
      <c r="E4738" s="13"/>
    </row>
    <row r="4739" spans="1:5" x14ac:dyDescent="0.3">
      <c r="A4739" s="13"/>
      <c r="B4739" s="13"/>
      <c r="C4739" s="13"/>
      <c r="D4739" s="13"/>
      <c r="E4739" s="13"/>
    </row>
    <row r="4740" spans="1:5" x14ac:dyDescent="0.3">
      <c r="A4740" s="13"/>
      <c r="B4740" s="13"/>
      <c r="C4740" s="13"/>
      <c r="D4740" s="13"/>
      <c r="E4740" s="13"/>
    </row>
    <row r="4741" spans="1:5" x14ac:dyDescent="0.3">
      <c r="A4741" s="13"/>
      <c r="B4741" s="13"/>
      <c r="C4741" s="13"/>
      <c r="D4741" s="13"/>
      <c r="E4741" s="13"/>
    </row>
    <row r="4742" spans="1:5" x14ac:dyDescent="0.3">
      <c r="A4742" s="13"/>
      <c r="B4742" s="13"/>
      <c r="C4742" s="13"/>
      <c r="D4742" s="13"/>
      <c r="E4742" s="13"/>
    </row>
    <row r="4743" spans="1:5" x14ac:dyDescent="0.3">
      <c r="A4743" s="13"/>
      <c r="B4743" s="13"/>
      <c r="C4743" s="13"/>
      <c r="D4743" s="13"/>
      <c r="E4743" s="13"/>
    </row>
    <row r="4744" spans="1:5" x14ac:dyDescent="0.3">
      <c r="A4744" s="13"/>
      <c r="B4744" s="13"/>
      <c r="C4744" s="13"/>
      <c r="D4744" s="13"/>
      <c r="E4744" s="13"/>
    </row>
    <row r="4745" spans="1:5" x14ac:dyDescent="0.3">
      <c r="A4745" s="13"/>
      <c r="B4745" s="13"/>
      <c r="C4745" s="13"/>
      <c r="D4745" s="13"/>
      <c r="E4745" s="13"/>
    </row>
    <row r="4746" spans="1:5" x14ac:dyDescent="0.3">
      <c r="A4746" s="13"/>
      <c r="B4746" s="13"/>
      <c r="C4746" s="13"/>
      <c r="D4746" s="13"/>
      <c r="E4746" s="13"/>
    </row>
    <row r="4747" spans="1:5" x14ac:dyDescent="0.3">
      <c r="A4747" s="13"/>
      <c r="B4747" s="13"/>
      <c r="C4747" s="13"/>
      <c r="D4747" s="13"/>
      <c r="E4747" s="13"/>
    </row>
    <row r="4748" spans="1:5" x14ac:dyDescent="0.3">
      <c r="A4748" s="13"/>
      <c r="B4748" s="13"/>
      <c r="C4748" s="13"/>
      <c r="D4748" s="13"/>
      <c r="E4748" s="13"/>
    </row>
    <row r="4749" spans="1:5" x14ac:dyDescent="0.3">
      <c r="A4749" s="13"/>
      <c r="B4749" s="13"/>
      <c r="C4749" s="13"/>
      <c r="D4749" s="13"/>
      <c r="E4749" s="13"/>
    </row>
    <row r="4750" spans="1:5" x14ac:dyDescent="0.3">
      <c r="A4750" s="13"/>
      <c r="B4750" s="13"/>
      <c r="C4750" s="13"/>
      <c r="D4750" s="13"/>
      <c r="E4750" s="13"/>
    </row>
    <row r="4751" spans="1:5" x14ac:dyDescent="0.3">
      <c r="A4751" s="13"/>
      <c r="B4751" s="13"/>
      <c r="C4751" s="13"/>
      <c r="D4751" s="13"/>
      <c r="E4751" s="13"/>
    </row>
    <row r="4752" spans="1:5" x14ac:dyDescent="0.3">
      <c r="A4752" s="13"/>
      <c r="B4752" s="13"/>
      <c r="C4752" s="13"/>
      <c r="D4752" s="13"/>
      <c r="E4752" s="13"/>
    </row>
    <row r="4753" spans="1:5" x14ac:dyDescent="0.3">
      <c r="A4753" s="13"/>
      <c r="B4753" s="13"/>
      <c r="C4753" s="13"/>
      <c r="D4753" s="13"/>
      <c r="E4753" s="13"/>
    </row>
    <row r="4754" spans="1:5" x14ac:dyDescent="0.3">
      <c r="A4754" s="13"/>
      <c r="B4754" s="13"/>
      <c r="C4754" s="13"/>
      <c r="D4754" s="13"/>
      <c r="E4754" s="13"/>
    </row>
    <row r="4755" spans="1:5" x14ac:dyDescent="0.3">
      <c r="A4755" s="13"/>
      <c r="B4755" s="13"/>
      <c r="C4755" s="13"/>
      <c r="D4755" s="13"/>
      <c r="E4755" s="13"/>
    </row>
    <row r="4756" spans="1:5" x14ac:dyDescent="0.3">
      <c r="A4756" s="13"/>
      <c r="B4756" s="13"/>
      <c r="C4756" s="13"/>
      <c r="D4756" s="13"/>
      <c r="E4756" s="13"/>
    </row>
    <row r="4757" spans="1:5" x14ac:dyDescent="0.3">
      <c r="A4757" s="13"/>
      <c r="B4757" s="13"/>
      <c r="C4757" s="13"/>
      <c r="D4757" s="13"/>
      <c r="E4757" s="13"/>
    </row>
    <row r="4758" spans="1:5" x14ac:dyDescent="0.3">
      <c r="A4758" s="13"/>
      <c r="B4758" s="13"/>
      <c r="C4758" s="13"/>
      <c r="D4758" s="13"/>
      <c r="E4758" s="13"/>
    </row>
    <row r="4759" spans="1:5" x14ac:dyDescent="0.3">
      <c r="A4759" s="13"/>
      <c r="B4759" s="13"/>
      <c r="C4759" s="13"/>
      <c r="D4759" s="13"/>
      <c r="E4759" s="13"/>
    </row>
    <row r="4760" spans="1:5" x14ac:dyDescent="0.3">
      <c r="A4760" s="13"/>
      <c r="B4760" s="13"/>
      <c r="C4760" s="13"/>
      <c r="D4760" s="13"/>
      <c r="E4760" s="13"/>
    </row>
    <row r="4761" spans="1:5" x14ac:dyDescent="0.3">
      <c r="A4761" s="13"/>
      <c r="B4761" s="13"/>
      <c r="C4761" s="13"/>
      <c r="D4761" s="13"/>
      <c r="E4761" s="13"/>
    </row>
    <row r="4762" spans="1:5" x14ac:dyDescent="0.3">
      <c r="A4762" s="13"/>
      <c r="B4762" s="13"/>
      <c r="C4762" s="13"/>
      <c r="D4762" s="13"/>
      <c r="E4762" s="13"/>
    </row>
    <row r="4763" spans="1:5" x14ac:dyDescent="0.3">
      <c r="A4763" s="13"/>
      <c r="B4763" s="13"/>
      <c r="C4763" s="13"/>
      <c r="D4763" s="13"/>
      <c r="E4763" s="13"/>
    </row>
    <row r="4764" spans="1:5" x14ac:dyDescent="0.3">
      <c r="A4764" s="13"/>
      <c r="B4764" s="13"/>
      <c r="C4764" s="13"/>
      <c r="D4764" s="13"/>
      <c r="E4764" s="13"/>
    </row>
    <row r="4765" spans="1:5" x14ac:dyDescent="0.3">
      <c r="A4765" s="13"/>
      <c r="B4765" s="13"/>
      <c r="C4765" s="13"/>
      <c r="D4765" s="13"/>
      <c r="E4765" s="13"/>
    </row>
    <row r="4766" spans="1:5" x14ac:dyDescent="0.3">
      <c r="A4766" s="13"/>
      <c r="B4766" s="13"/>
      <c r="C4766" s="13"/>
      <c r="D4766" s="13"/>
      <c r="E4766" s="13"/>
    </row>
    <row r="4767" spans="1:5" x14ac:dyDescent="0.3">
      <c r="A4767" s="13"/>
      <c r="B4767" s="13"/>
      <c r="C4767" s="13"/>
      <c r="D4767" s="13"/>
      <c r="E4767" s="13"/>
    </row>
    <row r="4768" spans="1:5" x14ac:dyDescent="0.3">
      <c r="A4768" s="13"/>
      <c r="B4768" s="13"/>
      <c r="C4768" s="13"/>
      <c r="D4768" s="13"/>
      <c r="E4768" s="13"/>
    </row>
    <row r="4769" spans="1:5" x14ac:dyDescent="0.3">
      <c r="A4769" s="13"/>
      <c r="B4769" s="13"/>
      <c r="C4769" s="13"/>
      <c r="D4769" s="13"/>
      <c r="E4769" s="13"/>
    </row>
    <row r="4770" spans="1:5" x14ac:dyDescent="0.3">
      <c r="A4770" s="13"/>
      <c r="B4770" s="13"/>
      <c r="C4770" s="13"/>
      <c r="D4770" s="13"/>
      <c r="E4770" s="13"/>
    </row>
    <row r="4771" spans="1:5" x14ac:dyDescent="0.3">
      <c r="A4771" s="13"/>
      <c r="B4771" s="13"/>
      <c r="C4771" s="13"/>
      <c r="D4771" s="13"/>
      <c r="E4771" s="13"/>
    </row>
    <row r="4772" spans="1:5" x14ac:dyDescent="0.3">
      <c r="A4772" s="13"/>
      <c r="B4772" s="13"/>
      <c r="C4772" s="13"/>
      <c r="D4772" s="13"/>
      <c r="E4772" s="13"/>
    </row>
    <row r="4773" spans="1:5" x14ac:dyDescent="0.3">
      <c r="A4773" s="13"/>
      <c r="B4773" s="13"/>
      <c r="C4773" s="13"/>
      <c r="D4773" s="13"/>
      <c r="E4773" s="13"/>
    </row>
    <row r="4774" spans="1:5" x14ac:dyDescent="0.3">
      <c r="A4774" s="13"/>
      <c r="B4774" s="13"/>
      <c r="C4774" s="13"/>
      <c r="D4774" s="13"/>
      <c r="E4774" s="13"/>
    </row>
    <row r="4775" spans="1:5" x14ac:dyDescent="0.3">
      <c r="A4775" s="13"/>
      <c r="B4775" s="13"/>
      <c r="C4775" s="13"/>
      <c r="D4775" s="13"/>
      <c r="E4775" s="13"/>
    </row>
    <row r="4776" spans="1:5" x14ac:dyDescent="0.3">
      <c r="A4776" s="13"/>
      <c r="B4776" s="13"/>
      <c r="C4776" s="13"/>
      <c r="D4776" s="13"/>
      <c r="E4776" s="13"/>
    </row>
    <row r="4777" spans="1:5" x14ac:dyDescent="0.3">
      <c r="A4777" s="13"/>
      <c r="B4777" s="13"/>
      <c r="C4777" s="13"/>
      <c r="D4777" s="13"/>
      <c r="E4777" s="13"/>
    </row>
    <row r="4778" spans="1:5" x14ac:dyDescent="0.3">
      <c r="A4778" s="13"/>
      <c r="B4778" s="13"/>
      <c r="C4778" s="13"/>
      <c r="D4778" s="13"/>
      <c r="E4778" s="13"/>
    </row>
    <row r="4779" spans="1:5" x14ac:dyDescent="0.3">
      <c r="A4779" s="13"/>
      <c r="B4779" s="13"/>
      <c r="C4779" s="13"/>
      <c r="D4779" s="13"/>
      <c r="E4779" s="13"/>
    </row>
    <row r="4780" spans="1:5" x14ac:dyDescent="0.3">
      <c r="A4780" s="13"/>
      <c r="B4780" s="13"/>
      <c r="C4780" s="13"/>
      <c r="D4780" s="13"/>
      <c r="E4780" s="13"/>
    </row>
    <row r="4781" spans="1:5" x14ac:dyDescent="0.3">
      <c r="A4781" s="13"/>
      <c r="B4781" s="13"/>
      <c r="C4781" s="13"/>
      <c r="D4781" s="13"/>
      <c r="E4781" s="13"/>
    </row>
    <row r="4782" spans="1:5" x14ac:dyDescent="0.3">
      <c r="A4782" s="13"/>
      <c r="B4782" s="13"/>
      <c r="C4782" s="13"/>
      <c r="D4782" s="13"/>
      <c r="E4782" s="13"/>
    </row>
    <row r="4783" spans="1:5" x14ac:dyDescent="0.3">
      <c r="A4783" s="13"/>
      <c r="B4783" s="13"/>
      <c r="C4783" s="13"/>
      <c r="D4783" s="13"/>
      <c r="E4783" s="13"/>
    </row>
    <row r="4784" spans="1:5" x14ac:dyDescent="0.3">
      <c r="A4784" s="13"/>
      <c r="B4784" s="13"/>
      <c r="C4784" s="13"/>
      <c r="D4784" s="13"/>
      <c r="E4784" s="13"/>
    </row>
    <row r="4785" spans="1:5" x14ac:dyDescent="0.3">
      <c r="A4785" s="13"/>
      <c r="B4785" s="13"/>
      <c r="C4785" s="13"/>
      <c r="D4785" s="13"/>
      <c r="E4785" s="13"/>
    </row>
    <row r="4786" spans="1:5" x14ac:dyDescent="0.3">
      <c r="A4786" s="13"/>
      <c r="B4786" s="13"/>
      <c r="C4786" s="13"/>
      <c r="D4786" s="13"/>
      <c r="E4786" s="13"/>
    </row>
    <row r="4787" spans="1:5" x14ac:dyDescent="0.3">
      <c r="A4787" s="13"/>
      <c r="B4787" s="13"/>
      <c r="C4787" s="13"/>
      <c r="D4787" s="13"/>
      <c r="E4787" s="13"/>
    </row>
    <row r="4788" spans="1:5" x14ac:dyDescent="0.3">
      <c r="A4788" s="13"/>
      <c r="B4788" s="13"/>
      <c r="C4788" s="13"/>
      <c r="D4788" s="13"/>
      <c r="E4788" s="13"/>
    </row>
    <row r="4789" spans="1:5" x14ac:dyDescent="0.3">
      <c r="A4789" s="13"/>
      <c r="B4789" s="13"/>
      <c r="C4789" s="13"/>
      <c r="D4789" s="13"/>
      <c r="E4789" s="13"/>
    </row>
    <row r="4790" spans="1:5" x14ac:dyDescent="0.3">
      <c r="A4790" s="13"/>
      <c r="B4790" s="13"/>
      <c r="C4790" s="13"/>
      <c r="D4790" s="13"/>
      <c r="E4790" s="13"/>
    </row>
    <row r="4791" spans="1:5" x14ac:dyDescent="0.3">
      <c r="A4791" s="13"/>
      <c r="B4791" s="13"/>
      <c r="C4791" s="13"/>
      <c r="D4791" s="13"/>
      <c r="E4791" s="13"/>
    </row>
    <row r="4792" spans="1:5" x14ac:dyDescent="0.3">
      <c r="A4792" s="13"/>
      <c r="B4792" s="13"/>
      <c r="C4792" s="13"/>
      <c r="D4792" s="13"/>
      <c r="E4792" s="13"/>
    </row>
    <row r="4793" spans="1:5" x14ac:dyDescent="0.3">
      <c r="A4793" s="13"/>
      <c r="B4793" s="13"/>
      <c r="C4793" s="13"/>
      <c r="D4793" s="13"/>
      <c r="E4793" s="13"/>
    </row>
    <row r="4794" spans="1:5" x14ac:dyDescent="0.3">
      <c r="A4794" s="13"/>
      <c r="B4794" s="13"/>
      <c r="C4794" s="13"/>
      <c r="D4794" s="13"/>
      <c r="E4794" s="13"/>
    </row>
    <row r="4795" spans="1:5" x14ac:dyDescent="0.3">
      <c r="A4795" s="13"/>
      <c r="B4795" s="13"/>
      <c r="C4795" s="13"/>
      <c r="D4795" s="13"/>
      <c r="E4795" s="13"/>
    </row>
    <row r="4796" spans="1:5" x14ac:dyDescent="0.3">
      <c r="A4796" s="13"/>
      <c r="B4796" s="13"/>
      <c r="C4796" s="13"/>
      <c r="D4796" s="13"/>
      <c r="E4796" s="13"/>
    </row>
    <row r="4797" spans="1:5" x14ac:dyDescent="0.3">
      <c r="A4797" s="13"/>
      <c r="B4797" s="13"/>
      <c r="C4797" s="13"/>
      <c r="D4797" s="13"/>
      <c r="E4797" s="13"/>
    </row>
    <row r="4798" spans="1:5" x14ac:dyDescent="0.3">
      <c r="A4798" s="13"/>
      <c r="B4798" s="13"/>
      <c r="C4798" s="13"/>
      <c r="D4798" s="13"/>
      <c r="E4798" s="13"/>
    </row>
    <row r="4799" spans="1:5" x14ac:dyDescent="0.3">
      <c r="A4799" s="13"/>
      <c r="B4799" s="13"/>
      <c r="C4799" s="13"/>
      <c r="D4799" s="13"/>
      <c r="E4799" s="13"/>
    </row>
    <row r="4800" spans="1:5" x14ac:dyDescent="0.3">
      <c r="A4800" s="13"/>
      <c r="B4800" s="13"/>
      <c r="C4800" s="13"/>
      <c r="D4800" s="13"/>
      <c r="E4800" s="13"/>
    </row>
    <row r="4801" spans="1:5" x14ac:dyDescent="0.3">
      <c r="A4801" s="13"/>
      <c r="B4801" s="13"/>
      <c r="C4801" s="13"/>
      <c r="D4801" s="13"/>
      <c r="E4801" s="13"/>
    </row>
    <row r="4802" spans="1:5" x14ac:dyDescent="0.3">
      <c r="A4802" s="13"/>
      <c r="B4802" s="13"/>
      <c r="C4802" s="13"/>
      <c r="D4802" s="13"/>
      <c r="E4802" s="13"/>
    </row>
    <row r="4803" spans="1:5" x14ac:dyDescent="0.3">
      <c r="A4803" s="13"/>
      <c r="B4803" s="13"/>
      <c r="C4803" s="13"/>
      <c r="D4803" s="13"/>
      <c r="E4803" s="13"/>
    </row>
    <row r="4804" spans="1:5" x14ac:dyDescent="0.3">
      <c r="A4804" s="13"/>
      <c r="B4804" s="13"/>
      <c r="C4804" s="13"/>
      <c r="D4804" s="13"/>
      <c r="E4804" s="13"/>
    </row>
    <row r="4805" spans="1:5" x14ac:dyDescent="0.3">
      <c r="A4805" s="13"/>
      <c r="B4805" s="13"/>
      <c r="C4805" s="13"/>
      <c r="D4805" s="13"/>
      <c r="E4805" s="13"/>
    </row>
    <row r="4806" spans="1:5" x14ac:dyDescent="0.3">
      <c r="A4806" s="13"/>
      <c r="B4806" s="13"/>
      <c r="C4806" s="13"/>
      <c r="D4806" s="13"/>
      <c r="E4806" s="13"/>
    </row>
    <row r="4807" spans="1:5" x14ac:dyDescent="0.3">
      <c r="A4807" s="13"/>
      <c r="B4807" s="13"/>
      <c r="C4807" s="13"/>
      <c r="D4807" s="13"/>
      <c r="E4807" s="13"/>
    </row>
    <row r="4808" spans="1:5" x14ac:dyDescent="0.3">
      <c r="A4808" s="13"/>
      <c r="B4808" s="13"/>
      <c r="C4808" s="13"/>
      <c r="D4808" s="13"/>
      <c r="E4808" s="13"/>
    </row>
    <row r="4809" spans="1:5" x14ac:dyDescent="0.3">
      <c r="A4809" s="13"/>
      <c r="B4809" s="13"/>
      <c r="C4809" s="13"/>
      <c r="D4809" s="13"/>
      <c r="E4809" s="13"/>
    </row>
    <row r="4810" spans="1:5" x14ac:dyDescent="0.3">
      <c r="A4810" s="13"/>
      <c r="B4810" s="13"/>
      <c r="C4810" s="13"/>
      <c r="D4810" s="13"/>
      <c r="E4810" s="13"/>
    </row>
    <row r="4811" spans="1:5" x14ac:dyDescent="0.3">
      <c r="A4811" s="13"/>
      <c r="B4811" s="13"/>
      <c r="C4811" s="13"/>
      <c r="D4811" s="13"/>
      <c r="E4811" s="13"/>
    </row>
    <row r="4812" spans="1:5" x14ac:dyDescent="0.3">
      <c r="A4812" s="13"/>
      <c r="B4812" s="13"/>
      <c r="C4812" s="13"/>
      <c r="D4812" s="13"/>
      <c r="E4812" s="13"/>
    </row>
    <row r="4813" spans="1:5" x14ac:dyDescent="0.3">
      <c r="A4813" s="13"/>
      <c r="B4813" s="13"/>
      <c r="C4813" s="13"/>
      <c r="D4813" s="13"/>
      <c r="E4813" s="13"/>
    </row>
    <row r="4814" spans="1:5" x14ac:dyDescent="0.3">
      <c r="A4814" s="13"/>
      <c r="B4814" s="13"/>
      <c r="C4814" s="13"/>
      <c r="D4814" s="13"/>
      <c r="E4814" s="13"/>
    </row>
    <row r="4815" spans="1:5" x14ac:dyDescent="0.3">
      <c r="A4815" s="13"/>
      <c r="B4815" s="13"/>
      <c r="C4815" s="13"/>
      <c r="D4815" s="13"/>
      <c r="E4815" s="13"/>
    </row>
    <row r="4816" spans="1:5" x14ac:dyDescent="0.3">
      <c r="A4816" s="13"/>
      <c r="B4816" s="13"/>
      <c r="C4816" s="13"/>
      <c r="D4816" s="13"/>
      <c r="E4816" s="13"/>
    </row>
    <row r="4817" spans="1:5" x14ac:dyDescent="0.3">
      <c r="A4817" s="13"/>
      <c r="B4817" s="13"/>
      <c r="C4817" s="13"/>
      <c r="D4817" s="13"/>
      <c r="E4817" s="13"/>
    </row>
    <row r="4818" spans="1:5" x14ac:dyDescent="0.3">
      <c r="A4818" s="13"/>
      <c r="B4818" s="13"/>
      <c r="C4818" s="13"/>
      <c r="D4818" s="13"/>
      <c r="E4818" s="13"/>
    </row>
    <row r="4819" spans="1:5" x14ac:dyDescent="0.3">
      <c r="A4819" s="13"/>
      <c r="B4819" s="13"/>
      <c r="C4819" s="13"/>
      <c r="D4819" s="13"/>
      <c r="E4819" s="13"/>
    </row>
    <row r="4820" spans="1:5" x14ac:dyDescent="0.3">
      <c r="A4820" s="13"/>
      <c r="B4820" s="13"/>
      <c r="C4820" s="13"/>
      <c r="D4820" s="13"/>
      <c r="E4820" s="13"/>
    </row>
    <row r="4821" spans="1:5" x14ac:dyDescent="0.3">
      <c r="A4821" s="13"/>
      <c r="B4821" s="13"/>
      <c r="C4821" s="13"/>
      <c r="D4821" s="13"/>
      <c r="E4821" s="13"/>
    </row>
    <row r="4822" spans="1:5" x14ac:dyDescent="0.3">
      <c r="A4822" s="13"/>
      <c r="B4822" s="13"/>
      <c r="C4822" s="13"/>
      <c r="D4822" s="13"/>
      <c r="E4822" s="13"/>
    </row>
    <row r="4823" spans="1:5" x14ac:dyDescent="0.3">
      <c r="A4823" s="13"/>
      <c r="B4823" s="13"/>
      <c r="C4823" s="13"/>
      <c r="D4823" s="13"/>
      <c r="E4823" s="13"/>
    </row>
    <row r="4824" spans="1:5" x14ac:dyDescent="0.3">
      <c r="A4824" s="13"/>
      <c r="B4824" s="13"/>
      <c r="C4824" s="13"/>
      <c r="D4824" s="13"/>
      <c r="E4824" s="13"/>
    </row>
    <row r="4825" spans="1:5" x14ac:dyDescent="0.3">
      <c r="A4825" s="13"/>
      <c r="B4825" s="13"/>
      <c r="C4825" s="13"/>
      <c r="D4825" s="13"/>
      <c r="E4825" s="13"/>
    </row>
    <row r="4826" spans="1:5" x14ac:dyDescent="0.3">
      <c r="A4826" s="13"/>
      <c r="B4826" s="13"/>
      <c r="C4826" s="13"/>
      <c r="D4826" s="13"/>
      <c r="E4826" s="13"/>
    </row>
    <row r="4827" spans="1:5" x14ac:dyDescent="0.3">
      <c r="A4827" s="13"/>
      <c r="B4827" s="13"/>
      <c r="C4827" s="13"/>
      <c r="D4827" s="13"/>
      <c r="E4827" s="13"/>
    </row>
    <row r="4828" spans="1:5" x14ac:dyDescent="0.3">
      <c r="A4828" s="13"/>
      <c r="B4828" s="13"/>
      <c r="C4828" s="13"/>
      <c r="D4828" s="13"/>
      <c r="E4828" s="13"/>
    </row>
    <row r="4829" spans="1:5" x14ac:dyDescent="0.3">
      <c r="A4829" s="13"/>
      <c r="B4829" s="13"/>
      <c r="C4829" s="13"/>
      <c r="D4829" s="13"/>
      <c r="E4829" s="13"/>
    </row>
    <row r="4830" spans="1:5" x14ac:dyDescent="0.3">
      <c r="A4830" s="13"/>
      <c r="B4830" s="13"/>
      <c r="C4830" s="13"/>
      <c r="D4830" s="13"/>
      <c r="E4830" s="13"/>
    </row>
    <row r="4831" spans="1:5" x14ac:dyDescent="0.3">
      <c r="A4831" s="13"/>
      <c r="B4831" s="13"/>
      <c r="C4831" s="13"/>
      <c r="D4831" s="13"/>
      <c r="E4831" s="13"/>
    </row>
    <row r="4832" spans="1:5" x14ac:dyDescent="0.3">
      <c r="A4832" s="13"/>
      <c r="B4832" s="13"/>
      <c r="C4832" s="13"/>
      <c r="D4832" s="13"/>
      <c r="E4832" s="13"/>
    </row>
    <row r="4833" spans="1:5" x14ac:dyDescent="0.3">
      <c r="A4833" s="13"/>
      <c r="B4833" s="13"/>
      <c r="C4833" s="13"/>
      <c r="D4833" s="13"/>
      <c r="E4833" s="13"/>
    </row>
    <row r="4834" spans="1:5" x14ac:dyDescent="0.3">
      <c r="A4834" s="13"/>
      <c r="B4834" s="13"/>
      <c r="C4834" s="13"/>
      <c r="D4834" s="13"/>
      <c r="E4834" s="13"/>
    </row>
    <row r="4835" spans="1:5" x14ac:dyDescent="0.3">
      <c r="A4835" s="13"/>
      <c r="B4835" s="13"/>
      <c r="C4835" s="13"/>
      <c r="D4835" s="13"/>
      <c r="E4835" s="13"/>
    </row>
    <row r="4836" spans="1:5" x14ac:dyDescent="0.3">
      <c r="A4836" s="13"/>
      <c r="B4836" s="13"/>
      <c r="C4836" s="13"/>
      <c r="D4836" s="13"/>
      <c r="E4836" s="13"/>
    </row>
    <row r="4837" spans="1:5" x14ac:dyDescent="0.3">
      <c r="A4837" s="13"/>
      <c r="B4837" s="13"/>
      <c r="C4837" s="13"/>
      <c r="D4837" s="13"/>
      <c r="E4837" s="13"/>
    </row>
    <row r="4838" spans="1:5" x14ac:dyDescent="0.3">
      <c r="A4838" s="13"/>
      <c r="B4838" s="13"/>
      <c r="C4838" s="13"/>
      <c r="D4838" s="13"/>
      <c r="E4838" s="13"/>
    </row>
    <row r="4839" spans="1:5" x14ac:dyDescent="0.3">
      <c r="A4839" s="13"/>
      <c r="B4839" s="13"/>
      <c r="C4839" s="13"/>
      <c r="D4839" s="13"/>
      <c r="E4839" s="13"/>
    </row>
    <row r="4840" spans="1:5" x14ac:dyDescent="0.3">
      <c r="A4840" s="13"/>
      <c r="B4840" s="13"/>
      <c r="C4840" s="13"/>
      <c r="D4840" s="13"/>
      <c r="E4840" s="13"/>
    </row>
    <row r="4841" spans="1:5" x14ac:dyDescent="0.3">
      <c r="A4841" s="13"/>
      <c r="B4841" s="13"/>
      <c r="C4841" s="13"/>
      <c r="D4841" s="13"/>
      <c r="E4841" s="13"/>
    </row>
    <row r="4842" spans="1:5" x14ac:dyDescent="0.3">
      <c r="A4842" s="13"/>
      <c r="B4842" s="13"/>
      <c r="C4842" s="13"/>
      <c r="D4842" s="13"/>
      <c r="E4842" s="13"/>
    </row>
    <row r="4843" spans="1:5" x14ac:dyDescent="0.3">
      <c r="A4843" s="13"/>
      <c r="B4843" s="13"/>
      <c r="C4843" s="13"/>
      <c r="D4843" s="13"/>
      <c r="E4843" s="13"/>
    </row>
    <row r="4844" spans="1:5" x14ac:dyDescent="0.3">
      <c r="A4844" s="13"/>
      <c r="B4844" s="13"/>
      <c r="C4844" s="13"/>
      <c r="D4844" s="13"/>
      <c r="E4844" s="13"/>
    </row>
    <row r="4845" spans="1:5" x14ac:dyDescent="0.3">
      <c r="A4845" s="13"/>
      <c r="B4845" s="13"/>
      <c r="C4845" s="13"/>
      <c r="D4845" s="13"/>
      <c r="E4845" s="13"/>
    </row>
    <row r="4846" spans="1:5" x14ac:dyDescent="0.3">
      <c r="A4846" s="13"/>
      <c r="B4846" s="13"/>
      <c r="C4846" s="13"/>
      <c r="D4846" s="13"/>
      <c r="E4846" s="13"/>
    </row>
    <row r="4847" spans="1:5" x14ac:dyDescent="0.3">
      <c r="A4847" s="13"/>
      <c r="B4847" s="13"/>
      <c r="C4847" s="13"/>
      <c r="D4847" s="13"/>
      <c r="E4847" s="13"/>
    </row>
    <row r="4848" spans="1:5" x14ac:dyDescent="0.3">
      <c r="A4848" s="13"/>
      <c r="B4848" s="13"/>
      <c r="C4848" s="13"/>
      <c r="D4848" s="13"/>
      <c r="E4848" s="13"/>
    </row>
    <row r="4849" spans="1:5" x14ac:dyDescent="0.3">
      <c r="A4849" s="13"/>
      <c r="B4849" s="13"/>
      <c r="C4849" s="13"/>
      <c r="D4849" s="13"/>
      <c r="E4849" s="13"/>
    </row>
    <row r="4850" spans="1:5" x14ac:dyDescent="0.3">
      <c r="A4850" s="13"/>
      <c r="B4850" s="13"/>
      <c r="C4850" s="13"/>
      <c r="D4850" s="13"/>
      <c r="E4850" s="13"/>
    </row>
    <row r="4851" spans="1:5" x14ac:dyDescent="0.3">
      <c r="A4851" s="13"/>
      <c r="B4851" s="13"/>
      <c r="C4851" s="13"/>
      <c r="D4851" s="13"/>
      <c r="E4851" s="13"/>
    </row>
    <row r="4852" spans="1:5" x14ac:dyDescent="0.3">
      <c r="A4852" s="13"/>
      <c r="B4852" s="13"/>
      <c r="C4852" s="13"/>
      <c r="D4852" s="13"/>
      <c r="E4852" s="13"/>
    </row>
    <row r="4853" spans="1:5" x14ac:dyDescent="0.3">
      <c r="A4853" s="13"/>
      <c r="B4853" s="13"/>
      <c r="C4853" s="13"/>
      <c r="D4853" s="13"/>
      <c r="E4853" s="13"/>
    </row>
    <row r="4854" spans="1:5" x14ac:dyDescent="0.3">
      <c r="A4854" s="13"/>
      <c r="B4854" s="13"/>
      <c r="C4854" s="13"/>
      <c r="D4854" s="13"/>
      <c r="E4854" s="13"/>
    </row>
    <row r="4855" spans="1:5" x14ac:dyDescent="0.3">
      <c r="A4855" s="13"/>
      <c r="B4855" s="13"/>
      <c r="C4855" s="13"/>
      <c r="D4855" s="13"/>
      <c r="E4855" s="13"/>
    </row>
    <row r="4856" spans="1:5" x14ac:dyDescent="0.3">
      <c r="A4856" s="13"/>
      <c r="B4856" s="13"/>
      <c r="C4856" s="13"/>
      <c r="D4856" s="13"/>
      <c r="E4856" s="13"/>
    </row>
    <row r="4857" spans="1:5" x14ac:dyDescent="0.3">
      <c r="A4857" s="13"/>
      <c r="B4857" s="13"/>
      <c r="C4857" s="13"/>
      <c r="D4857" s="13"/>
      <c r="E4857" s="13"/>
    </row>
    <row r="4858" spans="1:5" x14ac:dyDescent="0.3">
      <c r="A4858" s="13"/>
      <c r="B4858" s="13"/>
      <c r="C4858" s="13"/>
      <c r="D4858" s="13"/>
      <c r="E4858" s="13"/>
    </row>
    <row r="4859" spans="1:5" x14ac:dyDescent="0.3">
      <c r="A4859" s="13"/>
      <c r="B4859" s="13"/>
      <c r="C4859" s="13"/>
      <c r="D4859" s="13"/>
      <c r="E4859" s="13"/>
    </row>
    <row r="4860" spans="1:5" x14ac:dyDescent="0.3">
      <c r="A4860" s="13"/>
      <c r="B4860" s="13"/>
      <c r="C4860" s="13"/>
      <c r="D4860" s="13"/>
      <c r="E4860" s="13"/>
    </row>
    <row r="4861" spans="1:5" x14ac:dyDescent="0.3">
      <c r="A4861" s="13"/>
      <c r="B4861" s="13"/>
      <c r="C4861" s="13"/>
      <c r="D4861" s="13"/>
      <c r="E4861" s="13"/>
    </row>
    <row r="4862" spans="1:5" x14ac:dyDescent="0.3">
      <c r="A4862" s="13"/>
      <c r="B4862" s="13"/>
      <c r="C4862" s="13"/>
      <c r="D4862" s="13"/>
      <c r="E4862" s="13"/>
    </row>
    <row r="4863" spans="1:5" x14ac:dyDescent="0.3">
      <c r="A4863" s="13"/>
      <c r="B4863" s="13"/>
      <c r="C4863" s="13"/>
      <c r="D4863" s="13"/>
      <c r="E4863" s="13"/>
    </row>
    <row r="4864" spans="1:5" x14ac:dyDescent="0.3">
      <c r="A4864" s="13"/>
      <c r="B4864" s="13"/>
      <c r="C4864" s="13"/>
      <c r="D4864" s="13"/>
      <c r="E4864" s="13"/>
    </row>
    <row r="4865" spans="1:5" x14ac:dyDescent="0.3">
      <c r="A4865" s="13"/>
      <c r="B4865" s="13"/>
      <c r="C4865" s="13"/>
      <c r="D4865" s="13"/>
      <c r="E4865" s="13"/>
    </row>
    <row r="4866" spans="1:5" x14ac:dyDescent="0.3">
      <c r="A4866" s="13"/>
      <c r="B4866" s="13"/>
      <c r="C4866" s="13"/>
      <c r="D4866" s="13"/>
      <c r="E4866" s="13"/>
    </row>
    <row r="4867" spans="1:5" x14ac:dyDescent="0.3">
      <c r="A4867" s="13"/>
      <c r="B4867" s="13"/>
      <c r="C4867" s="13"/>
      <c r="D4867" s="13"/>
      <c r="E4867" s="13"/>
    </row>
    <row r="4868" spans="1:5" x14ac:dyDescent="0.3">
      <c r="A4868" s="13"/>
      <c r="B4868" s="13"/>
      <c r="C4868" s="13"/>
      <c r="D4868" s="13"/>
      <c r="E4868" s="13"/>
    </row>
    <row r="4869" spans="1:5" x14ac:dyDescent="0.3">
      <c r="A4869" s="13"/>
      <c r="B4869" s="13"/>
      <c r="C4869" s="13"/>
      <c r="D4869" s="13"/>
      <c r="E4869" s="13"/>
    </row>
    <row r="4870" spans="1:5" x14ac:dyDescent="0.3">
      <c r="A4870" s="13"/>
      <c r="B4870" s="13"/>
      <c r="C4870" s="13"/>
      <c r="D4870" s="13"/>
      <c r="E4870" s="13"/>
    </row>
    <row r="4871" spans="1:5" x14ac:dyDescent="0.3">
      <c r="A4871" s="13"/>
      <c r="B4871" s="13"/>
      <c r="C4871" s="13"/>
      <c r="D4871" s="13"/>
      <c r="E4871" s="13"/>
    </row>
    <row r="4872" spans="1:5" x14ac:dyDescent="0.3">
      <c r="A4872" s="13"/>
      <c r="B4872" s="13"/>
      <c r="C4872" s="13"/>
      <c r="D4872" s="13"/>
      <c r="E4872" s="13"/>
    </row>
    <row r="4873" spans="1:5" x14ac:dyDescent="0.3">
      <c r="A4873" s="13"/>
      <c r="B4873" s="13"/>
      <c r="C4873" s="13"/>
      <c r="D4873" s="13"/>
      <c r="E4873" s="13"/>
    </row>
    <row r="4874" spans="1:5" x14ac:dyDescent="0.3">
      <c r="A4874" s="13"/>
      <c r="B4874" s="13"/>
      <c r="C4874" s="13"/>
      <c r="D4874" s="13"/>
      <c r="E4874" s="13"/>
    </row>
    <row r="4875" spans="1:5" x14ac:dyDescent="0.3">
      <c r="A4875" s="13"/>
      <c r="B4875" s="13"/>
      <c r="C4875" s="13"/>
      <c r="D4875" s="13"/>
      <c r="E4875" s="13"/>
    </row>
    <row r="4876" spans="1:5" x14ac:dyDescent="0.3">
      <c r="A4876" s="13"/>
      <c r="B4876" s="13"/>
      <c r="C4876" s="13"/>
      <c r="D4876" s="13"/>
      <c r="E4876" s="13"/>
    </row>
    <row r="4877" spans="1:5" x14ac:dyDescent="0.3">
      <c r="A4877" s="13"/>
      <c r="B4877" s="13"/>
      <c r="C4877" s="13"/>
      <c r="D4877" s="13"/>
      <c r="E4877" s="13"/>
    </row>
    <row r="4878" spans="1:5" x14ac:dyDescent="0.3">
      <c r="A4878" s="13"/>
      <c r="B4878" s="13"/>
      <c r="C4878" s="13"/>
      <c r="D4878" s="13"/>
      <c r="E4878" s="13"/>
    </row>
    <row r="4879" spans="1:5" x14ac:dyDescent="0.3">
      <c r="A4879" s="13"/>
      <c r="B4879" s="13"/>
      <c r="C4879" s="13"/>
      <c r="D4879" s="13"/>
      <c r="E4879" s="13"/>
    </row>
    <row r="4880" spans="1:5" x14ac:dyDescent="0.3">
      <c r="A4880" s="13"/>
      <c r="B4880" s="13"/>
      <c r="C4880" s="13"/>
      <c r="D4880" s="13"/>
      <c r="E4880" s="13"/>
    </row>
    <row r="4881" spans="1:5" x14ac:dyDescent="0.3">
      <c r="A4881" s="13"/>
      <c r="B4881" s="13"/>
      <c r="C4881" s="13"/>
      <c r="D4881" s="13"/>
      <c r="E4881" s="13"/>
    </row>
    <row r="4882" spans="1:5" x14ac:dyDescent="0.3">
      <c r="A4882" s="13"/>
      <c r="B4882" s="13"/>
      <c r="C4882" s="13"/>
      <c r="D4882" s="13"/>
      <c r="E4882" s="13"/>
    </row>
    <row r="4883" spans="1:5" x14ac:dyDescent="0.3">
      <c r="A4883" s="13"/>
      <c r="B4883" s="13"/>
      <c r="C4883" s="13"/>
      <c r="D4883" s="13"/>
      <c r="E4883" s="13"/>
    </row>
    <row r="4884" spans="1:5" x14ac:dyDescent="0.3">
      <c r="A4884" s="13"/>
      <c r="B4884" s="13"/>
      <c r="C4884" s="13"/>
      <c r="D4884" s="13"/>
      <c r="E4884" s="13"/>
    </row>
    <row r="4885" spans="1:5" x14ac:dyDescent="0.3">
      <c r="A4885" s="13"/>
      <c r="B4885" s="13"/>
      <c r="C4885" s="13"/>
      <c r="D4885" s="13"/>
      <c r="E4885" s="13"/>
    </row>
    <row r="4886" spans="1:5" x14ac:dyDescent="0.3">
      <c r="A4886" s="13"/>
      <c r="B4886" s="13"/>
      <c r="C4886" s="13"/>
      <c r="D4886" s="13"/>
      <c r="E4886" s="13"/>
    </row>
    <row r="4887" spans="1:5" x14ac:dyDescent="0.3">
      <c r="A4887" s="13"/>
      <c r="B4887" s="13"/>
      <c r="C4887" s="13"/>
      <c r="D4887" s="13"/>
      <c r="E4887" s="13"/>
    </row>
    <row r="4888" spans="1:5" x14ac:dyDescent="0.3">
      <c r="A4888" s="13"/>
      <c r="B4888" s="13"/>
      <c r="C4888" s="13"/>
      <c r="D4888" s="13"/>
      <c r="E4888" s="13"/>
    </row>
    <row r="4889" spans="1:5" x14ac:dyDescent="0.3">
      <c r="A4889" s="13"/>
      <c r="B4889" s="13"/>
      <c r="C4889" s="13"/>
      <c r="D4889" s="13"/>
      <c r="E4889" s="13"/>
    </row>
    <row r="4890" spans="1:5" x14ac:dyDescent="0.3">
      <c r="A4890" s="13"/>
      <c r="B4890" s="13"/>
      <c r="C4890" s="13"/>
      <c r="D4890" s="13"/>
      <c r="E4890" s="13"/>
    </row>
    <row r="4891" spans="1:5" x14ac:dyDescent="0.3">
      <c r="A4891" s="13"/>
      <c r="B4891" s="13"/>
      <c r="C4891" s="13"/>
      <c r="D4891" s="13"/>
      <c r="E4891" s="13"/>
    </row>
    <row r="4892" spans="1:5" x14ac:dyDescent="0.3">
      <c r="A4892" s="13"/>
      <c r="B4892" s="13"/>
      <c r="C4892" s="13"/>
      <c r="D4892" s="13"/>
      <c r="E4892" s="13"/>
    </row>
    <row r="4893" spans="1:5" x14ac:dyDescent="0.3">
      <c r="A4893" s="13"/>
      <c r="B4893" s="13"/>
      <c r="C4893" s="13"/>
      <c r="D4893" s="13"/>
      <c r="E4893" s="13"/>
    </row>
    <row r="4894" spans="1:5" x14ac:dyDescent="0.3">
      <c r="A4894" s="13"/>
      <c r="B4894" s="13"/>
      <c r="C4894" s="13"/>
      <c r="D4894" s="13"/>
      <c r="E4894" s="13"/>
    </row>
    <row r="4895" spans="1:5" x14ac:dyDescent="0.3">
      <c r="A4895" s="13"/>
      <c r="B4895" s="13"/>
      <c r="C4895" s="13"/>
      <c r="D4895" s="13"/>
      <c r="E4895" s="13"/>
    </row>
    <row r="4896" spans="1:5" x14ac:dyDescent="0.3">
      <c r="A4896" s="13"/>
      <c r="B4896" s="13"/>
      <c r="C4896" s="13"/>
      <c r="D4896" s="13"/>
      <c r="E4896" s="13"/>
    </row>
    <row r="4897" spans="1:5" x14ac:dyDescent="0.3">
      <c r="A4897" s="13"/>
      <c r="B4897" s="13"/>
      <c r="C4897" s="13"/>
      <c r="D4897" s="13"/>
      <c r="E4897" s="13"/>
    </row>
    <row r="4898" spans="1:5" x14ac:dyDescent="0.3">
      <c r="A4898" s="13"/>
      <c r="B4898" s="13"/>
      <c r="C4898" s="13"/>
      <c r="D4898" s="13"/>
      <c r="E4898" s="13"/>
    </row>
    <row r="4899" spans="1:5" x14ac:dyDescent="0.3">
      <c r="A4899" s="13"/>
      <c r="B4899" s="13"/>
      <c r="C4899" s="13"/>
      <c r="D4899" s="13"/>
      <c r="E4899" s="13"/>
    </row>
    <row r="4900" spans="1:5" x14ac:dyDescent="0.3">
      <c r="A4900" s="13"/>
      <c r="B4900" s="13"/>
      <c r="C4900" s="13"/>
      <c r="D4900" s="13"/>
      <c r="E4900" s="13"/>
    </row>
    <row r="4901" spans="1:5" x14ac:dyDescent="0.3">
      <c r="A4901" s="13"/>
      <c r="B4901" s="13"/>
      <c r="C4901" s="13"/>
      <c r="D4901" s="13"/>
      <c r="E4901" s="13"/>
    </row>
    <row r="4902" spans="1:5" x14ac:dyDescent="0.3">
      <c r="A4902" s="13"/>
      <c r="B4902" s="13"/>
      <c r="C4902" s="13"/>
      <c r="D4902" s="13"/>
      <c r="E4902" s="13"/>
    </row>
    <row r="4903" spans="1:5" x14ac:dyDescent="0.3">
      <c r="A4903" s="13"/>
      <c r="B4903" s="13"/>
      <c r="C4903" s="13"/>
      <c r="D4903" s="13"/>
      <c r="E4903" s="13"/>
    </row>
    <row r="4904" spans="1:5" x14ac:dyDescent="0.3">
      <c r="A4904" s="13"/>
      <c r="B4904" s="13"/>
      <c r="C4904" s="13"/>
      <c r="D4904" s="13"/>
      <c r="E4904" s="13"/>
    </row>
    <row r="4905" spans="1:5" x14ac:dyDescent="0.3">
      <c r="A4905" s="13"/>
      <c r="B4905" s="13"/>
      <c r="C4905" s="13"/>
      <c r="D4905" s="13"/>
      <c r="E4905" s="13"/>
    </row>
    <row r="4906" spans="1:5" x14ac:dyDescent="0.3">
      <c r="A4906" s="13"/>
      <c r="B4906" s="13"/>
      <c r="C4906" s="13"/>
      <c r="D4906" s="13"/>
      <c r="E4906" s="13"/>
    </row>
    <row r="4907" spans="1:5" x14ac:dyDescent="0.3">
      <c r="A4907" s="13"/>
      <c r="B4907" s="13"/>
      <c r="C4907" s="13"/>
      <c r="D4907" s="13"/>
      <c r="E4907" s="13"/>
    </row>
    <row r="4908" spans="1:5" x14ac:dyDescent="0.3">
      <c r="A4908" s="13"/>
      <c r="B4908" s="13"/>
      <c r="C4908" s="13"/>
      <c r="D4908" s="13"/>
      <c r="E4908" s="13"/>
    </row>
    <row r="4909" spans="1:5" x14ac:dyDescent="0.3">
      <c r="A4909" s="13"/>
      <c r="B4909" s="13"/>
      <c r="C4909" s="13"/>
      <c r="D4909" s="13"/>
      <c r="E4909" s="13"/>
    </row>
    <row r="4910" spans="1:5" x14ac:dyDescent="0.3">
      <c r="A4910" s="13"/>
      <c r="B4910" s="13"/>
      <c r="C4910" s="13"/>
      <c r="D4910" s="13"/>
      <c r="E4910" s="13"/>
    </row>
    <row r="4911" spans="1:5" x14ac:dyDescent="0.3">
      <c r="A4911" s="13"/>
      <c r="B4911" s="13"/>
      <c r="C4911" s="13"/>
      <c r="D4911" s="13"/>
      <c r="E4911" s="13"/>
    </row>
    <row r="4912" spans="1:5" x14ac:dyDescent="0.3">
      <c r="A4912" s="13"/>
      <c r="B4912" s="13"/>
      <c r="C4912" s="13"/>
      <c r="D4912" s="13"/>
      <c r="E4912" s="13"/>
    </row>
    <row r="4913" spans="1:5" x14ac:dyDescent="0.3">
      <c r="A4913" s="13"/>
      <c r="B4913" s="13"/>
      <c r="C4913" s="13"/>
      <c r="D4913" s="13"/>
      <c r="E4913" s="13"/>
    </row>
    <row r="4914" spans="1:5" x14ac:dyDescent="0.3">
      <c r="A4914" s="13"/>
      <c r="B4914" s="13"/>
      <c r="C4914" s="13"/>
      <c r="D4914" s="13"/>
      <c r="E4914" s="13"/>
    </row>
    <row r="4915" spans="1:5" x14ac:dyDescent="0.3">
      <c r="A4915" s="13"/>
      <c r="B4915" s="13"/>
      <c r="C4915" s="13"/>
      <c r="D4915" s="13"/>
      <c r="E4915" s="13"/>
    </row>
    <row r="4916" spans="1:5" x14ac:dyDescent="0.3">
      <c r="A4916" s="13"/>
      <c r="B4916" s="13"/>
      <c r="C4916" s="13"/>
      <c r="D4916" s="13"/>
      <c r="E4916" s="13"/>
    </row>
    <row r="4917" spans="1:5" x14ac:dyDescent="0.3">
      <c r="A4917" s="13"/>
      <c r="B4917" s="13"/>
      <c r="C4917" s="13"/>
      <c r="D4917" s="13"/>
      <c r="E4917" s="13"/>
    </row>
    <row r="4918" spans="1:5" x14ac:dyDescent="0.3">
      <c r="A4918" s="13"/>
      <c r="B4918" s="13"/>
      <c r="C4918" s="13"/>
      <c r="D4918" s="13"/>
      <c r="E4918" s="13"/>
    </row>
    <row r="4919" spans="1:5" x14ac:dyDescent="0.3">
      <c r="A4919" s="13"/>
      <c r="B4919" s="13"/>
      <c r="C4919" s="13"/>
      <c r="D4919" s="13"/>
      <c r="E4919" s="13"/>
    </row>
    <row r="4920" spans="1:5" x14ac:dyDescent="0.3">
      <c r="A4920" s="13"/>
      <c r="B4920" s="13"/>
      <c r="C4920" s="13"/>
      <c r="D4920" s="13"/>
      <c r="E4920" s="13"/>
    </row>
    <row r="4921" spans="1:5" x14ac:dyDescent="0.3">
      <c r="A4921" s="13"/>
      <c r="B4921" s="13"/>
      <c r="C4921" s="13"/>
      <c r="D4921" s="13"/>
      <c r="E4921" s="13"/>
    </row>
    <row r="4922" spans="1:5" x14ac:dyDescent="0.3">
      <c r="A4922" s="13"/>
      <c r="B4922" s="13"/>
      <c r="C4922" s="13"/>
      <c r="D4922" s="13"/>
      <c r="E4922" s="13"/>
    </row>
    <row r="4923" spans="1:5" x14ac:dyDescent="0.3">
      <c r="A4923" s="13"/>
      <c r="B4923" s="13"/>
      <c r="C4923" s="13"/>
      <c r="D4923" s="13"/>
      <c r="E4923" s="13"/>
    </row>
    <row r="4924" spans="1:5" x14ac:dyDescent="0.3">
      <c r="A4924" s="13"/>
      <c r="B4924" s="13"/>
      <c r="C4924" s="13"/>
      <c r="D4924" s="13"/>
      <c r="E4924" s="13"/>
    </row>
    <row r="4925" spans="1:5" x14ac:dyDescent="0.3">
      <c r="A4925" s="13"/>
      <c r="B4925" s="13"/>
      <c r="C4925" s="13"/>
      <c r="D4925" s="13"/>
      <c r="E4925" s="13"/>
    </row>
    <row r="4926" spans="1:5" x14ac:dyDescent="0.3">
      <c r="A4926" s="13"/>
      <c r="B4926" s="13"/>
      <c r="C4926" s="13"/>
      <c r="D4926" s="13"/>
      <c r="E4926" s="13"/>
    </row>
    <row r="4927" spans="1:5" x14ac:dyDescent="0.3">
      <c r="A4927" s="13"/>
      <c r="B4927" s="13"/>
      <c r="C4927" s="13"/>
      <c r="D4927" s="13"/>
      <c r="E4927" s="13"/>
    </row>
    <row r="4928" spans="1:5" x14ac:dyDescent="0.3">
      <c r="A4928" s="13"/>
      <c r="B4928" s="13"/>
      <c r="C4928" s="13"/>
      <c r="D4928" s="13"/>
      <c r="E4928" s="13"/>
    </row>
    <row r="4929" spans="1:5" x14ac:dyDescent="0.3">
      <c r="A4929" s="13"/>
      <c r="B4929" s="13"/>
      <c r="C4929" s="13"/>
      <c r="D4929" s="13"/>
      <c r="E4929" s="13"/>
    </row>
    <row r="4930" spans="1:5" x14ac:dyDescent="0.3">
      <c r="A4930" s="13"/>
      <c r="B4930" s="13"/>
      <c r="C4930" s="13"/>
      <c r="D4930" s="13"/>
      <c r="E4930" s="13"/>
    </row>
    <row r="4931" spans="1:5" x14ac:dyDescent="0.3">
      <c r="A4931" s="13"/>
      <c r="B4931" s="13"/>
      <c r="C4931" s="13"/>
      <c r="D4931" s="13"/>
      <c r="E4931" s="13"/>
    </row>
    <row r="4932" spans="1:5" x14ac:dyDescent="0.3">
      <c r="A4932" s="13"/>
      <c r="B4932" s="13"/>
      <c r="C4932" s="13"/>
      <c r="D4932" s="13"/>
      <c r="E4932" s="13"/>
    </row>
    <row r="4933" spans="1:5" x14ac:dyDescent="0.3">
      <c r="A4933" s="13"/>
      <c r="B4933" s="13"/>
      <c r="C4933" s="13"/>
      <c r="D4933" s="13"/>
      <c r="E4933" s="13"/>
    </row>
    <row r="4934" spans="1:5" x14ac:dyDescent="0.3">
      <c r="A4934" s="13"/>
      <c r="B4934" s="13"/>
      <c r="C4934" s="13"/>
      <c r="D4934" s="13"/>
      <c r="E4934" s="13"/>
    </row>
    <row r="4935" spans="1:5" x14ac:dyDescent="0.3">
      <c r="A4935" s="13"/>
      <c r="B4935" s="13"/>
      <c r="C4935" s="13"/>
      <c r="D4935" s="13"/>
      <c r="E4935" s="13"/>
    </row>
    <row r="4936" spans="1:5" x14ac:dyDescent="0.3">
      <c r="A4936" s="13"/>
      <c r="B4936" s="13"/>
      <c r="C4936" s="13"/>
      <c r="D4936" s="13"/>
      <c r="E4936" s="13"/>
    </row>
    <row r="4937" spans="1:5" x14ac:dyDescent="0.3">
      <c r="A4937" s="13"/>
      <c r="B4937" s="13"/>
      <c r="C4937" s="13"/>
      <c r="D4937" s="13"/>
      <c r="E4937" s="13"/>
    </row>
    <row r="4938" spans="1:5" x14ac:dyDescent="0.3">
      <c r="A4938" s="13"/>
      <c r="B4938" s="13"/>
      <c r="C4938" s="13"/>
      <c r="D4938" s="13"/>
      <c r="E4938" s="13"/>
    </row>
    <row r="4939" spans="1:5" x14ac:dyDescent="0.3">
      <c r="A4939" s="13"/>
      <c r="B4939" s="13"/>
      <c r="C4939" s="13"/>
      <c r="D4939" s="13"/>
      <c r="E4939" s="13"/>
    </row>
    <row r="4940" spans="1:5" x14ac:dyDescent="0.3">
      <c r="A4940" s="13"/>
      <c r="B4940" s="13"/>
      <c r="C4940" s="13"/>
      <c r="D4940" s="13"/>
      <c r="E4940" s="13"/>
    </row>
    <row r="4941" spans="1:5" x14ac:dyDescent="0.3">
      <c r="A4941" s="13"/>
      <c r="B4941" s="13"/>
      <c r="C4941" s="13"/>
      <c r="D4941" s="13"/>
      <c r="E4941" s="13"/>
    </row>
    <row r="4942" spans="1:5" x14ac:dyDescent="0.3">
      <c r="A4942" s="13"/>
      <c r="B4942" s="13"/>
      <c r="C4942" s="13"/>
      <c r="D4942" s="13"/>
      <c r="E4942" s="13"/>
    </row>
    <row r="4943" spans="1:5" x14ac:dyDescent="0.3">
      <c r="A4943" s="13"/>
      <c r="B4943" s="13"/>
      <c r="C4943" s="13"/>
      <c r="D4943" s="13"/>
      <c r="E4943" s="13"/>
    </row>
    <row r="4944" spans="1:5" x14ac:dyDescent="0.3">
      <c r="A4944" s="13"/>
      <c r="B4944" s="13"/>
      <c r="C4944" s="13"/>
      <c r="D4944" s="13"/>
      <c r="E4944" s="13"/>
    </row>
    <row r="4945" spans="1:5" x14ac:dyDescent="0.3">
      <c r="A4945" s="13"/>
      <c r="B4945" s="13"/>
      <c r="C4945" s="13"/>
      <c r="D4945" s="13"/>
      <c r="E4945" s="13"/>
    </row>
    <row r="4946" spans="1:5" x14ac:dyDescent="0.3">
      <c r="A4946" s="13"/>
      <c r="B4946" s="13"/>
      <c r="C4946" s="13"/>
      <c r="D4946" s="13"/>
      <c r="E4946" s="13"/>
    </row>
    <row r="4947" spans="1:5" x14ac:dyDescent="0.3">
      <c r="A4947" s="13"/>
      <c r="B4947" s="13"/>
      <c r="C4947" s="13"/>
      <c r="D4947" s="13"/>
      <c r="E4947" s="13"/>
    </row>
    <row r="4948" spans="1:5" x14ac:dyDescent="0.3">
      <c r="A4948" s="13"/>
      <c r="B4948" s="13"/>
      <c r="C4948" s="13"/>
      <c r="D4948" s="13"/>
      <c r="E4948" s="13"/>
    </row>
    <row r="4949" spans="1:5" x14ac:dyDescent="0.3">
      <c r="A4949" s="13"/>
      <c r="B4949" s="13"/>
      <c r="C4949" s="13"/>
      <c r="D4949" s="13"/>
      <c r="E4949" s="13"/>
    </row>
    <row r="4950" spans="1:5" x14ac:dyDescent="0.3">
      <c r="A4950" s="13"/>
      <c r="B4950" s="13"/>
      <c r="C4950" s="13"/>
      <c r="D4950" s="13"/>
      <c r="E4950" s="13"/>
    </row>
    <row r="4951" spans="1:5" x14ac:dyDescent="0.3">
      <c r="A4951" s="13"/>
      <c r="B4951" s="13"/>
      <c r="C4951" s="13"/>
      <c r="D4951" s="13"/>
      <c r="E4951" s="13"/>
    </row>
    <row r="4952" spans="1:5" x14ac:dyDescent="0.3">
      <c r="A4952" s="13"/>
      <c r="B4952" s="13"/>
      <c r="C4952" s="13"/>
      <c r="D4952" s="13"/>
      <c r="E4952" s="13"/>
    </row>
    <row r="4953" spans="1:5" x14ac:dyDescent="0.3">
      <c r="A4953" s="13"/>
      <c r="B4953" s="13"/>
      <c r="C4953" s="13"/>
      <c r="D4953" s="13"/>
      <c r="E4953" s="13"/>
    </row>
    <row r="4954" spans="1:5" x14ac:dyDescent="0.3">
      <c r="A4954" s="13"/>
      <c r="B4954" s="13"/>
      <c r="C4954" s="13"/>
      <c r="D4954" s="13"/>
      <c r="E4954" s="13"/>
    </row>
    <row r="4955" spans="1:5" x14ac:dyDescent="0.3">
      <c r="A4955" s="13"/>
      <c r="B4955" s="13"/>
      <c r="C4955" s="13"/>
      <c r="D4955" s="13"/>
      <c r="E4955" s="13"/>
    </row>
    <row r="4956" spans="1:5" x14ac:dyDescent="0.3">
      <c r="A4956" s="13"/>
      <c r="B4956" s="13"/>
      <c r="C4956" s="13"/>
      <c r="D4956" s="13"/>
      <c r="E4956" s="13"/>
    </row>
    <row r="4957" spans="1:5" x14ac:dyDescent="0.3">
      <c r="A4957" s="13"/>
      <c r="B4957" s="13"/>
      <c r="C4957" s="13"/>
      <c r="D4957" s="13"/>
      <c r="E4957" s="13"/>
    </row>
    <row r="4958" spans="1:5" x14ac:dyDescent="0.3">
      <c r="A4958" s="13"/>
      <c r="B4958" s="13"/>
      <c r="C4958" s="13"/>
      <c r="D4958" s="13"/>
      <c r="E4958" s="13"/>
    </row>
    <row r="4959" spans="1:5" x14ac:dyDescent="0.3">
      <c r="A4959" s="13"/>
      <c r="B4959" s="13"/>
      <c r="C4959" s="13"/>
      <c r="D4959" s="13"/>
      <c r="E4959" s="13"/>
    </row>
    <row r="4960" spans="1:5" x14ac:dyDescent="0.3">
      <c r="A4960" s="13"/>
      <c r="B4960" s="13"/>
      <c r="C4960" s="13"/>
      <c r="D4960" s="13"/>
      <c r="E4960" s="13"/>
    </row>
    <row r="4961" spans="1:5" x14ac:dyDescent="0.3">
      <c r="A4961" s="13"/>
      <c r="B4961" s="13"/>
      <c r="C4961" s="13"/>
      <c r="D4961" s="13"/>
      <c r="E4961" s="13"/>
    </row>
    <row r="4962" spans="1:5" x14ac:dyDescent="0.3">
      <c r="A4962" s="13"/>
      <c r="B4962" s="13"/>
      <c r="C4962" s="13"/>
      <c r="D4962" s="13"/>
      <c r="E4962" s="13"/>
    </row>
    <row r="4963" spans="1:5" x14ac:dyDescent="0.3">
      <c r="A4963" s="13"/>
      <c r="B4963" s="13"/>
      <c r="C4963" s="13"/>
      <c r="D4963" s="13"/>
      <c r="E4963" s="13"/>
    </row>
    <row r="4964" spans="1:5" x14ac:dyDescent="0.3">
      <c r="A4964" s="13"/>
      <c r="B4964" s="13"/>
      <c r="C4964" s="13"/>
      <c r="D4964" s="13"/>
      <c r="E4964" s="13"/>
    </row>
    <row r="4965" spans="1:5" x14ac:dyDescent="0.3">
      <c r="A4965" s="13"/>
      <c r="B4965" s="13"/>
      <c r="C4965" s="13"/>
      <c r="D4965" s="13"/>
      <c r="E4965" s="13"/>
    </row>
    <row r="4966" spans="1:5" x14ac:dyDescent="0.3">
      <c r="A4966" s="13"/>
      <c r="B4966" s="13"/>
      <c r="C4966" s="13"/>
      <c r="D4966" s="13"/>
      <c r="E4966" s="13"/>
    </row>
    <row r="4967" spans="1:5" x14ac:dyDescent="0.3">
      <c r="A4967" s="13"/>
      <c r="B4967" s="13"/>
      <c r="C4967" s="13"/>
      <c r="D4967" s="13"/>
      <c r="E4967" s="13"/>
    </row>
    <row r="4968" spans="1:5" x14ac:dyDescent="0.3">
      <c r="A4968" s="13"/>
      <c r="B4968" s="13"/>
      <c r="C4968" s="13"/>
      <c r="D4968" s="13"/>
      <c r="E4968" s="13"/>
    </row>
    <row r="4969" spans="1:5" x14ac:dyDescent="0.3">
      <c r="A4969" s="13"/>
      <c r="B4969" s="13"/>
      <c r="C4969" s="13"/>
      <c r="D4969" s="13"/>
      <c r="E4969" s="13"/>
    </row>
    <row r="4970" spans="1:5" x14ac:dyDescent="0.3">
      <c r="A4970" s="13"/>
      <c r="B4970" s="13"/>
      <c r="C4970" s="13"/>
      <c r="D4970" s="13"/>
      <c r="E4970" s="13"/>
    </row>
    <row r="4971" spans="1:5" x14ac:dyDescent="0.3">
      <c r="A4971" s="13"/>
      <c r="B4971" s="13"/>
      <c r="C4971" s="13"/>
      <c r="D4971" s="13"/>
      <c r="E4971" s="13"/>
    </row>
    <row r="4972" spans="1:5" x14ac:dyDescent="0.3">
      <c r="A4972" s="13"/>
      <c r="B4972" s="13"/>
      <c r="C4972" s="13"/>
      <c r="D4972" s="13"/>
      <c r="E4972" s="13"/>
    </row>
    <row r="4973" spans="1:5" x14ac:dyDescent="0.3">
      <c r="A4973" s="13"/>
      <c r="B4973" s="13"/>
      <c r="C4973" s="13"/>
      <c r="D4973" s="13"/>
      <c r="E4973" s="13"/>
    </row>
    <row r="4974" spans="1:5" x14ac:dyDescent="0.3">
      <c r="A4974" s="13"/>
      <c r="B4974" s="13"/>
      <c r="C4974" s="13"/>
      <c r="D4974" s="13"/>
      <c r="E4974" s="13"/>
    </row>
    <row r="4975" spans="1:5" x14ac:dyDescent="0.3">
      <c r="A4975" s="13"/>
      <c r="B4975" s="13"/>
      <c r="C4975" s="13"/>
      <c r="D4975" s="13"/>
      <c r="E4975" s="13"/>
    </row>
    <row r="4976" spans="1:5" x14ac:dyDescent="0.3">
      <c r="A4976" s="13"/>
      <c r="B4976" s="13"/>
      <c r="C4976" s="13"/>
      <c r="D4976" s="13"/>
      <c r="E4976" s="13"/>
    </row>
    <row r="4977" spans="1:5" x14ac:dyDescent="0.3">
      <c r="A4977" s="13"/>
      <c r="B4977" s="13"/>
      <c r="C4977" s="13"/>
      <c r="D4977" s="13"/>
      <c r="E4977" s="13"/>
    </row>
    <row r="4978" spans="1:5" x14ac:dyDescent="0.3">
      <c r="A4978" s="13"/>
      <c r="B4978" s="13"/>
      <c r="C4978" s="13"/>
      <c r="D4978" s="13"/>
      <c r="E4978" s="13"/>
    </row>
    <row r="4979" spans="1:5" x14ac:dyDescent="0.3">
      <c r="A4979" s="13"/>
      <c r="B4979" s="13"/>
      <c r="C4979" s="13"/>
      <c r="D4979" s="13"/>
      <c r="E4979" s="13"/>
    </row>
    <row r="4980" spans="1:5" x14ac:dyDescent="0.3">
      <c r="A4980" s="13"/>
      <c r="B4980" s="13"/>
      <c r="C4980" s="13"/>
      <c r="D4980" s="13"/>
      <c r="E4980" s="13"/>
    </row>
    <row r="4981" spans="1:5" x14ac:dyDescent="0.3">
      <c r="A4981" s="13"/>
      <c r="B4981" s="13"/>
      <c r="C4981" s="13"/>
      <c r="D4981" s="13"/>
      <c r="E4981" s="13"/>
    </row>
    <row r="4982" spans="1:5" x14ac:dyDescent="0.3">
      <c r="A4982" s="13"/>
      <c r="B4982" s="13"/>
      <c r="C4982" s="13"/>
      <c r="D4982" s="13"/>
      <c r="E4982" s="13"/>
    </row>
    <row r="4983" spans="1:5" x14ac:dyDescent="0.3">
      <c r="A4983" s="13"/>
      <c r="B4983" s="13"/>
      <c r="C4983" s="13"/>
      <c r="D4983" s="13"/>
      <c r="E4983" s="13"/>
    </row>
    <row r="4984" spans="1:5" x14ac:dyDescent="0.3">
      <c r="A4984" s="13"/>
      <c r="B4984" s="13"/>
      <c r="C4984" s="13"/>
      <c r="D4984" s="13"/>
      <c r="E4984" s="13"/>
    </row>
    <row r="4985" spans="1:5" x14ac:dyDescent="0.3">
      <c r="A4985" s="13"/>
      <c r="B4985" s="13"/>
      <c r="C4985" s="13"/>
      <c r="D4985" s="13"/>
      <c r="E4985" s="13"/>
    </row>
    <row r="4986" spans="1:5" x14ac:dyDescent="0.3">
      <c r="A4986" s="13"/>
      <c r="B4986" s="13"/>
      <c r="C4986" s="13"/>
      <c r="D4986" s="13"/>
      <c r="E4986" s="13"/>
    </row>
    <row r="4987" spans="1:5" x14ac:dyDescent="0.3">
      <c r="A4987" s="13"/>
      <c r="B4987" s="13"/>
      <c r="C4987" s="13"/>
      <c r="D4987" s="13"/>
      <c r="E4987" s="13"/>
    </row>
    <row r="4988" spans="1:5" x14ac:dyDescent="0.3">
      <c r="A4988" s="13"/>
      <c r="B4988" s="13"/>
      <c r="C4988" s="13"/>
      <c r="D4988" s="13"/>
      <c r="E4988" s="13"/>
    </row>
    <row r="4989" spans="1:5" x14ac:dyDescent="0.3">
      <c r="A4989" s="13"/>
      <c r="B4989" s="13"/>
      <c r="C4989" s="13"/>
      <c r="D4989" s="13"/>
      <c r="E4989" s="13"/>
    </row>
    <row r="4990" spans="1:5" x14ac:dyDescent="0.3">
      <c r="A4990" s="13"/>
      <c r="B4990" s="13"/>
      <c r="C4990" s="13"/>
      <c r="D4990" s="13"/>
      <c r="E4990" s="13"/>
    </row>
    <row r="4991" spans="1:5" x14ac:dyDescent="0.3">
      <c r="A4991" s="13"/>
      <c r="B4991" s="13"/>
      <c r="C4991" s="13"/>
      <c r="D4991" s="13"/>
      <c r="E4991" s="13"/>
    </row>
    <row r="4992" spans="1:5" x14ac:dyDescent="0.3">
      <c r="A4992" s="13"/>
      <c r="B4992" s="13"/>
      <c r="C4992" s="13"/>
      <c r="D4992" s="13"/>
      <c r="E4992" s="13"/>
    </row>
    <row r="4993" spans="1:5" x14ac:dyDescent="0.3">
      <c r="A4993" s="13"/>
      <c r="B4993" s="13"/>
      <c r="C4993" s="13"/>
      <c r="D4993" s="13"/>
      <c r="E4993" s="13"/>
    </row>
    <row r="4994" spans="1:5" x14ac:dyDescent="0.3">
      <c r="A4994" s="13"/>
      <c r="B4994" s="13"/>
      <c r="C4994" s="13"/>
      <c r="D4994" s="13"/>
      <c r="E4994" s="13"/>
    </row>
    <row r="4995" spans="1:5" x14ac:dyDescent="0.3">
      <c r="A4995" s="13"/>
      <c r="B4995" s="13"/>
      <c r="C4995" s="13"/>
      <c r="D4995" s="13"/>
      <c r="E4995" s="13"/>
    </row>
    <row r="4996" spans="1:5" x14ac:dyDescent="0.3">
      <c r="A4996" s="13"/>
      <c r="B4996" s="13"/>
      <c r="C4996" s="13"/>
      <c r="D4996" s="13"/>
      <c r="E4996" s="13"/>
    </row>
    <row r="4997" spans="1:5" x14ac:dyDescent="0.3">
      <c r="A4997" s="13"/>
      <c r="B4997" s="13"/>
      <c r="C4997" s="13"/>
      <c r="D4997" s="13"/>
      <c r="E4997" s="13"/>
    </row>
    <row r="4998" spans="1:5" x14ac:dyDescent="0.3">
      <c r="A4998" s="13"/>
      <c r="B4998" s="13"/>
      <c r="C4998" s="13"/>
      <c r="D4998" s="13"/>
      <c r="E4998" s="13"/>
    </row>
    <row r="4999" spans="1:5" x14ac:dyDescent="0.3">
      <c r="A4999" s="13"/>
      <c r="B4999" s="13"/>
      <c r="C4999" s="13"/>
      <c r="D4999" s="13"/>
      <c r="E4999" s="13"/>
    </row>
    <row r="5000" spans="1:5" x14ac:dyDescent="0.3">
      <c r="A5000" s="13"/>
      <c r="B5000" s="13"/>
      <c r="C5000" s="13"/>
      <c r="D5000" s="13"/>
      <c r="E5000" s="13"/>
    </row>
    <row r="5001" spans="1:5" x14ac:dyDescent="0.3">
      <c r="A5001" s="13"/>
      <c r="B5001" s="13"/>
      <c r="C5001" s="13"/>
      <c r="D5001" s="13"/>
      <c r="E5001" s="13"/>
    </row>
    <row r="5002" spans="1:5" x14ac:dyDescent="0.3">
      <c r="A5002" s="13"/>
      <c r="B5002" s="13"/>
      <c r="C5002" s="13"/>
      <c r="D5002" s="13"/>
      <c r="E5002" s="13"/>
    </row>
    <row r="5003" spans="1:5" x14ac:dyDescent="0.3">
      <c r="A5003" s="13"/>
      <c r="B5003" s="13"/>
      <c r="C5003" s="13"/>
      <c r="D5003" s="13"/>
      <c r="E5003" s="13"/>
    </row>
    <row r="5004" spans="1:5" x14ac:dyDescent="0.3">
      <c r="A5004" s="13"/>
      <c r="B5004" s="13"/>
      <c r="C5004" s="13"/>
      <c r="D5004" s="13"/>
      <c r="E5004" s="13"/>
    </row>
    <row r="5005" spans="1:5" x14ac:dyDescent="0.3">
      <c r="A5005" s="13"/>
      <c r="B5005" s="13"/>
      <c r="C5005" s="13"/>
      <c r="D5005" s="13"/>
      <c r="E5005" s="13"/>
    </row>
    <row r="5006" spans="1:5" x14ac:dyDescent="0.3">
      <c r="A5006" s="13"/>
      <c r="B5006" s="13"/>
      <c r="C5006" s="13"/>
      <c r="D5006" s="13"/>
      <c r="E5006" s="13"/>
    </row>
  </sheetData>
  <mergeCells count="8">
    <mergeCell ref="A43:E43"/>
    <mergeCell ref="A118:E118"/>
    <mergeCell ref="A2:E2"/>
    <mergeCell ref="A6:E6"/>
    <mergeCell ref="A11:E11"/>
    <mergeCell ref="A18:E18"/>
    <mergeCell ref="A23:E23"/>
    <mergeCell ref="A32:E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 INFO</vt:lpstr>
      <vt:lpstr>DELIVERABLES</vt:lpstr>
      <vt:lpstr>N SAMPLE</vt:lpstr>
      <vt:lpstr>WP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2021-01-22T06:05:49Z</dcterms:created>
  <dcterms:modified xsi:type="dcterms:W3CDTF">2021-02-11T08:07:30Z</dcterms:modified>
</cp:coreProperties>
</file>